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362" documentId="120_S{2AC9BD13-BADA-5192-A53E-5A8FF88502F6}" xr6:coauthVersionLast="47" xr6:coauthVersionMax="47" xr10:uidLastSave="{60EEEAD0-B7D8-4783-9689-13DA9A2554B0}"/>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G2" i="1"/>
  <c r="L53" i="4"/>
  <c r="L54" i="4"/>
  <c r="L55" i="4"/>
  <c r="L56" i="4"/>
  <c r="J53" i="4"/>
  <c r="J54" i="4"/>
  <c r="J55" i="4"/>
  <c r="J56" i="4"/>
  <c r="I53" i="4"/>
  <c r="I54" i="4"/>
  <c r="I55" i="4"/>
  <c r="I56" i="4"/>
  <c r="B53" i="4"/>
  <c r="B54" i="4"/>
  <c r="B55" i="4"/>
  <c r="B5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L50" i="4"/>
  <c r="L51" i="4"/>
  <c r="L52" i="4"/>
  <c r="J50" i="4"/>
  <c r="J51" i="4"/>
  <c r="J52" i="4"/>
  <c r="I50" i="4"/>
  <c r="I51" i="4"/>
  <c r="I52" i="4"/>
  <c r="B50" i="4"/>
  <c r="B51" i="4"/>
  <c r="B52" i="4"/>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I5" i="9"/>
  <c r="I6" i="9"/>
  <c r="I7" i="9"/>
  <c r="I8" i="9"/>
  <c r="I9" i="9"/>
  <c r="I10" i="9"/>
  <c r="I11" i="9"/>
  <c r="I12" i="9"/>
  <c r="I13" i="9"/>
  <c r="I14" i="9"/>
  <c r="I15" i="9"/>
  <c r="I16" i="9"/>
  <c r="I17" i="9"/>
  <c r="I18" i="9"/>
  <c r="I19" i="9"/>
  <c r="I20" i="9"/>
  <c r="I21" i="9"/>
  <c r="I22" i="9"/>
  <c r="I23" i="9"/>
  <c r="I24" i="9"/>
  <c r="L5" i="9"/>
  <c r="L6" i="9"/>
  <c r="L7" i="9"/>
  <c r="L8" i="9"/>
  <c r="L9" i="9"/>
  <c r="L10" i="9"/>
  <c r="L11" i="9"/>
  <c r="L12" i="9"/>
  <c r="L13" i="9"/>
  <c r="L14" i="9"/>
  <c r="L15" i="9"/>
  <c r="L16" i="9"/>
  <c r="L17" i="9"/>
  <c r="L18" i="9"/>
  <c r="L19" i="9"/>
  <c r="L20" i="9"/>
  <c r="L21" i="9"/>
  <c r="L22" i="9"/>
  <c r="L23" i="9"/>
  <c r="L24" i="9"/>
  <c r="J5" i="9"/>
  <c r="J6" i="9"/>
  <c r="J7" i="9"/>
  <c r="J8" i="9"/>
  <c r="J9" i="9"/>
  <c r="J10" i="9"/>
  <c r="J11" i="9"/>
  <c r="J12" i="9"/>
  <c r="J13" i="9"/>
  <c r="J14" i="9"/>
  <c r="J15" i="9"/>
  <c r="J16" i="9"/>
  <c r="J17" i="9"/>
  <c r="J18" i="9"/>
  <c r="J19" i="9"/>
  <c r="J20" i="9"/>
  <c r="J21" i="9"/>
  <c r="J22" i="9"/>
  <c r="J23" i="9"/>
  <c r="J24" i="9"/>
  <c r="L2" i="9"/>
  <c r="L3" i="9"/>
  <c r="L4" i="9"/>
  <c r="J2" i="9"/>
  <c r="J3" i="9"/>
  <c r="J4" i="9"/>
  <c r="I2" i="9"/>
  <c r="I3" i="9"/>
  <c r="I4" i="9"/>
  <c r="B2" i="9"/>
  <c r="B3" i="9"/>
  <c r="B4" i="9"/>
  <c r="G2" i="9"/>
  <c r="G3" i="9"/>
  <c r="G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I3"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<sst xmlns="http://schemas.openxmlformats.org/spreadsheetml/2006/main" count="180277" uniqueCount="39121">
  <si>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</si>
  <si>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</si>
  <si>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</si>
  <si>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</si>
  <si>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</si>
  <si>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</si>
  <si>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</si>
  <si>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</si>
  <si>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</si>
  <si>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</si>
  <si>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</si>
  <si>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</si>
  <si>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</si>
  <si>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</si>
  <si>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</si>
  <si>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</si>
  <si>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</si>
  <si>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</si>
  <si>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</si>
  <si>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</si>
  <si>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</si>
  <si>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</si>
  <si>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</si>
  <si>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</si>
  <si>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</si>
  <si>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</si>
  <si>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</si>
  <si>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</si>
  <si>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</si>
  <si>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</si>
  <si>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</si>
  <si>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</si>
  <si>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</si>
  <si>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</si>
  <si>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</si>
  <si>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</si>
  <si>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</si>
  <si>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</si>
  <si>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</si>
  <si>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</si>
  <si>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</si>
  <si>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</si>
  <si>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</si>
  <si>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</si>
  <si>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</si>
  <si>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</si>
  <si>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</si>
  <si>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</si>
  <si>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</si>
  <si>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</si>
  <si>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</si>
  <si>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</si>
  <si>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</si>
  <si>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</si>
  <si>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</si>
  <si>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</si>
  <si>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</si>
  <si>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</si>
  <si>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</si>
  <si>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</si>
  <si>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</si>
  <si>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</si>
  <si>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</si>
  <si>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</si>
  <si>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</si>
  <si>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</si>
  <si>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</si>
  <si>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</si>
  <si>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</si>
  <si>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</si>
  <si>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</si>
  <si>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</si>
  <si>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</si>
  <si>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</si>
  <si>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</si>
  <si>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</si>
  <si>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</si>
  <si>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</si>
  <si>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</si>
  <si>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</si>
  <si>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</si>
  <si>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</si>
  <si>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</si>
  <si>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</si>
  <si>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</si>
  <si>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</si>
  <si>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</si>
  <si>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</si>
  <si>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</si>
  <si>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</si>
  <si>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</si>
  <si>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</si>
  <si>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</si>
  <si>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</si>
  <si>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</si>
  <si>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</si>
  <si>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</si>
  <si>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</si>
  <si>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</si>
  <si>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</si>
  <si>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</si>
  <si>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</si>
  <si>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</si>
  <si>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</si>
  <si>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</si>
  <si>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</si>
  <si>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</si>
  <si>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</si>
  <si>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</si>
  <si>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</si>
  <si>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</si>
  <si>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</si>
  <si>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</si>
  <si>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</si>
  <si>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</si>
  <si>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</si>
  <si>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</si>
  <si>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</si>
  <si>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</si>
  <si>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</si>
  <si>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</si>
  <si>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</si>
  <si>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</si>
  <si>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</si>
  <si>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</si>
  <si>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</si>
  <si>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</si>
  <si>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</si>
  <si>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</si>
  <si>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</si>
  <si>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</si>
  <si>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</si>
  <si>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</si>
  <si>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</si>
  <si>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</si>
  <si>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</si>
  <si>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</si>
  <si>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</si>
  <si>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</si>
  <si>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</si>
  <si>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</si>
  <si>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</si>
  <si>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</si>
  <si>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</si>
  <si>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</si>
  <si>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</si>
  <si>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</si>
  <si>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</si>
  <si>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</si>
  <si>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</si>
  <si>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</si>
  <si>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</si>
  <si>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</si>
  <si>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</si>
  <si>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</si>
  <si>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</si>
  <si>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</si>
  <si>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</si>
  <si>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</si>
  <si>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</si>
  <si>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</si>
  <si>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</si>
  <si>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</si>
  <si>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</si>
  <si>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</si>
  <si>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</si>
  <si>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</si>
  <si>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</si>
  <si>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</si>
  <si>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</si>
  <si>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</si>
  <si>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</si>
  <si>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</si>
  <si>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</si>
  <si>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</si>
  <si>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</si>
  <si>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</si>
  <si>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</si>
  <si>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</si>
  <si>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</si>
  <si>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</si>
  <si>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</si>
  <si>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</si>
  <si>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</si>
  <si>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</si>
  <si>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</si>
  <si>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</si>
  <si>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</si>
  <si>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</si>
  <si>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</si>
  <si>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</si>
  <si>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</si>
  <si>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</si>
  <si>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</si>
  <si>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</si>
  <si>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</si>
  <si>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</si>
  <si>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</si>
  <si>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</si>
  <si>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</si>
  <si>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</si>
  <si>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</si>
  <si>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</si>
  <si>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</si>
  <si>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</si>
  <si>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</si>
  <si>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</si>
  <si>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</si>
  <si>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</si>
  <si>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</si>
  <si>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</si>
  <si>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</si>
  <si>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</si>
  <si>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</si>
  <si>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</si>
  <si>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</si>
  <si>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</si>
  <si>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</si>
  <si>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</si>
  <si>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</si>
  <si>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</si>
  <si>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</si>
  <si>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</si>
  <si>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</si>
  <si>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</si>
  <si>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</si>
  <si>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</si>
  <si>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</si>
  <si>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</si>
  <si>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</si>
  <si>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</si>
  <si>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</si>
  <si>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</si>
  <si>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</si>
  <si>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</si>
  <si>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</si>
  <si>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</si>
  <si>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</si>
  <si>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</si>
  <si>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</si>
  <si>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</si>
  <si>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</si>
  <si>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</si>
  <si>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</si>
  <si>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</si>
  <si>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</si>
  <si>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</si>
  <si>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</si>
  <si>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</si>
  <si>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</si>
  <si>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</si>
  <si>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</si>
  <si>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</si>
  <si>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</si>
  <si>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</si>
  <si>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</si>
  <si>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</si>
  <si>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</si>
  <si>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</si>
  <si>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</si>
  <si>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</si>
  <si>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</si>
  <si>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</si>
  <si>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</si>
  <si>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</si>
  <si>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</si>
  <si>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</si>
  <si>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</si>
  <si>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</si>
  <si>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</si>
  <si>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</si>
  <si>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</si>
  <si>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</si>
  <si>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</si>
  <si>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</si>
  <si>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</si>
  <si>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</si>
  <si>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</si>
  <si>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</si>
  <si>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</si>
  <si>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</si>
  <si>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</si>
  <si>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</si>
  <si>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</si>
  <si>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</si>
  <si>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</si>
  <si>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</si>
  <si>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</si>
  <si>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</si>
  <si>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</si>
  <si>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</si>
  <si>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</si>
  <si>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</si>
  <si>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</si>
  <si>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</si>
  <si>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</si>
  <si>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</si>
  <si>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</si>
  <si>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</si>
  <si>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</si>
  <si>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</si>
  <si>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</si>
  <si>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</si>
  <si>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</si>
  <si>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</si>
  <si>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</si>
  <si>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</si>
  <si>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</si>
  <si>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</si>
  <si>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</si>
  <si>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</si>
  <si>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</si>
  <si>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</si>
  <si>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</si>
  <si>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</si>
  <si>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</si>
  <si>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</si>
  <si>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</si>
  <si>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</si>
  <si>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</si>
  <si>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</si>
  <si>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</si>
  <si>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</si>
  <si>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</si>
  <si>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</si>
  <si>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</si>
  <si>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</si>
  <si>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</si>
  <si>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</si>
  <si>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</si>
  <si>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</si>
  <si>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</si>
  <si>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</si>
  <si>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</si>
  <si>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</si>
  <si>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</si>
  <si>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</si>
  <si>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</si>
  <si>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</si>
  <si>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</si>
  <si>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</si>
  <si>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</si>
  <si>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</si>
  <si>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</si>
  <si>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</si>
  <si>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</si>
  <si>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</si>
  <si>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</si>
  <si>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</si>
  <si>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</si>
  <si>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</si>
  <si>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</si>
  <si>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</si>
  <si>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</si>
  <si>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</si>
  <si>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</si>
  <si>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</si>
  <si>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</si>
  <si>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</si>
  <si>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</si>
  <si>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</si>
  <si>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</si>
  <si>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</si>
  <si>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</si>
  <si>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</si>
  <si>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</si>
  <si>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</si>
  <si>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</si>
  <si>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</si>
  <si>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</si>
  <si>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</si>
  <si>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</si>
  <si>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</si>
  <si>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</si>
  <si>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</si>
  <si>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</si>
  <si>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</si>
  <si>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</si>
  <si>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</si>
  <si>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</si>
  <si>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</si>
  <si>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</si>
  <si>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</si>
  <si>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</si>
  <si>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</si>
  <si>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</si>
  <si>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</si>
  <si>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</si>
  <si>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</si>
  <si>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</si>
  <si>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</si>
  <si>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</si>
  <si>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</si>
  <si>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</si>
  <si>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</si>
  <si>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</si>
  <si>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</si>
  <si>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</si>
  <si>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</si>
  <si>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</si>
  <si>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</si>
  <si>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</si>
  <si>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</si>
  <si>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</si>
  <si>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</si>
  <si>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</si>
  <si>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</si>
  <si>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</si>
  <si>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</si>
  <si>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</si>
  <si>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</si>
  <si>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</si>
  <si>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</si>
  <si>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</si>
  <si>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</si>
  <si>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</si>
  <si>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</si>
  <si>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</si>
  <si>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</si>
  <si>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</si>
  <si>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</si>
  <si>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</si>
  <si>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</si>
  <si>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</si>
  <si>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</si>
  <si>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</si>
  <si>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</si>
  <si>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</si>
  <si>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</si>
  <si>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</si>
  <si>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</si>
  <si>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</si>
  <si>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</si>
  <si>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</si>
  <si>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</si>
  <si>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</si>
  <si>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</si>
  <si>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</si>
  <si>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</si>
  <si>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</si>
  <si>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</si>
  <si>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</si>
  <si>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</si>
  <si>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</si>
  <si>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</si>
  <si>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</si>
  <si>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</si>
  <si>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</si>
  <si>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</si>
  <si>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</si>
  <si>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</si>
  <si>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</si>
  <si>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</si>
  <si>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</si>
  <si>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</si>
  <si>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</si>
  <si>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</si>
  <si>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</si>
  <si>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</si>
  <si>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</si>
  <si>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</si>
  <si>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</si>
  <si>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</si>
  <si>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</si>
  <si>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</si>
  <si>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</si>
  <si>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</si>
  <si>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</si>
  <si>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</si>
  <si>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</si>
  <si>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</si>
  <si>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</si>
  <si>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</si>
  <si>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</si>
  <si>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</si>
  <si>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</si>
  <si>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</si>
  <si>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</si>
  <si>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</si>
  <si>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</si>
  <si>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</si>
  <si>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</si>
  <si>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</si>
  <si>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</si>
  <si>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</si>
  <si>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</si>
  <si>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</si>
  <si>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</si>
  <si>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</si>
  <si>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</si>
  <si>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</si>
  <si>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</si>
  <si>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</si>
  <si>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</si>
  <si>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</si>
  <si>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</si>
  <si>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</si>
  <si>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</si>
  <si>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</si>
  <si>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</si>
  <si>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</si>
  <si>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</si>
  <si>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</si>
  <si>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</si>
  <si>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</si>
  <si>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</si>
  <si>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</si>
  <si>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</si>
  <si>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</si>
  <si>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</si>
  <si>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</si>
  <si>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</si>
  <si>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</si>
  <si>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</si>
  <si>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</si>
  <si>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</si>
  <si>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</si>
  <si>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</si>
  <si>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</si>
  <si>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</si>
  <si>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</si>
  <si>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</si>
  <si>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</si>
  <si>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</si>
  <si>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</si>
  <si>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</si>
  <si>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</si>
  <si>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</si>
  <si>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</si>
  <si>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</si>
  <si>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</si>
  <si>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</si>
  <si>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</si>
  <si>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</si>
  <si>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</si>
  <si>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</si>
  <si>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</si>
  <si>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</si>
  <si>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</si>
  <si>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</si>
  <si>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</si>
  <si>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</si>
  <si>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</si>
  <si>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</si>
  <si>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</si>
  <si>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</si>
  <si>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</si>
  <si>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</si>
  <si>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</si>
  <si>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</si>
  <si>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</si>
  <si>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</si>
  <si>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</si>
  <si>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</si>
  <si>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</si>
  <si>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</si>
  <si>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</si>
  <si>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</si>
  <si>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</si>
  <si>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</si>
  <si>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</si>
  <si>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</si>
  <si>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</si>
  <si>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</si>
  <si>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</si>
  <si>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</si>
  <si>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</si>
  <si>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</si>
  <si>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</si>
  <si>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</si>
  <si>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</si>
  <si>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</si>
  <si>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</si>
  <si>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</si>
  <si>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</si>
  <si>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</si>
  <si>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</si>
  <si>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</si>
  <si>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</si>
  <si>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</si>
  <si>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</si>
  <si>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</si>
  <si>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</si>
  <si>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</si>
  <si>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</si>
  <si>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</si>
  <si>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</si>
  <si>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</si>
  <si>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</si>
  <si>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</si>
  <si>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</si>
  <si>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</si>
  <si>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</si>
  <si>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</si>
  <si>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</si>
  <si>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</si>
  <si>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</si>
  <si>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</si>
  <si>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</si>
  <si>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</si>
  <si>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</si>
  <si>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</si>
  <si>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</si>
  <si>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</si>
  <si>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</si>
  <si>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</si>
  <si>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</si>
  <si>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</si>
  <si>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</si>
  <si>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</si>
  <si>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</si>
  <si>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</si>
  <si>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</si>
  <si>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</si>
  <si>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</si>
  <si>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</si>
  <si>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</si>
  <si>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</si>
  <si>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</si>
  <si>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</si>
  <si>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</si>
  <si>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</si>
  <si>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</si>
  <si>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</si>
  <si>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</si>
  <si>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</si>
  <si>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</si>
  <si>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</si>
  <si>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</si>
  <si>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</si>
  <si>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</si>
  <si>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</si>
  <si>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</si>
  <si>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</si>
  <si>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</si>
  <si>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</si>
  <si>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</si>
  <si>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</si>
  <si>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</si>
  <si>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</si>
  <si>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</si>
  <si>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</si>
  <si>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</si>
  <si>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</si>
  <si>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</si>
  <si>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</si>
  <si>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</si>
  <si>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</si>
  <si>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</si>
  <si>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</si>
  <si>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</si>
  <si>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</si>
  <si>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</si>
  <si>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</si>
  <si>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</si>
  <si>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</si>
  <si>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</si>
  <si>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</si>
  <si>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</si>
  <si>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</si>
  <si>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</si>
  <si>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</si>
  <si>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</si>
  <si>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</si>
  <si>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</si>
  <si>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</si>
  <si>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</si>
  <si>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</si>
  <si>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</si>
  <si>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</si>
  <si>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</si>
  <si>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</si>
  <si>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</si>
  <si>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</si>
  <si>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</si>
  <si>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</si>
  <si>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</si>
  <si>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</si>
  <si>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</si>
  <si>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</si>
  <si>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</si>
  <si>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</si>
  <si>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</si>
  <si>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</si>
  <si>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</si>
  <si>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</si>
  <si>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</si>
  <si>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</si>
  <si>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</si>
  <si>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</si>
  <si>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</si>
  <si>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</si>
  <si>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</si>
  <si>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</si>
  <si>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</si>
  <si>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</si>
  <si>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</si>
  <si>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</si>
  <si>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</si>
  <si>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</si>
  <si>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</si>
  <si>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</si>
  <si>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</si>
  <si>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</si>
  <si>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</si>
  <si>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</si>
  <si>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</si>
  <si>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</si>
  <si>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</si>
  <si>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</si>
  <si>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</si>
  <si>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</si>
  <si>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</si>
  <si>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</si>
  <si>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</si>
  <si>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</si>
  <si>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</si>
  <si>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</si>
  <si>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</si>
  <si>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</si>
  <si>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</si>
  <si>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</si>
  <si>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</si>
  <si>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</si>
  <si>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</si>
  <si>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</si>
  <si>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</si>
  <si>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</si>
  <si>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</si>
  <si>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</si>
  <si>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</si>
  <si>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</si>
  <si>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</si>
  <si>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</si>
  <si>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</si>
  <si>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</si>
  <si>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</si>
  <si>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</si>
  <si>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</si>
  <si>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</si>
  <si>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</si>
  <si>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</si>
  <si>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</si>
  <si>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</si>
  <si>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</si>
  <si>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</si>
  <si>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</si>
  <si>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</si>
  <si>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</si>
  <si>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</si>
  <si>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</si>
  <si>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</si>
  <si>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</si>
  <si>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</si>
  <si>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</si>
  <si>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</si>
  <si>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</si>
  <si>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</si>
  <si>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</si>
  <si>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</si>
  <si>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</si>
  <si>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</si>
  <si>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</si>
  <si>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</si>
  <si>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</si>
  <si>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</si>
  <si>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</si>
  <si>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</si>
  <si>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</si>
  <si>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</si>
  <si>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</si>
  <si>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</si>
  <si>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</si>
  <si>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</si>
  <si>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</si>
  <si>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</si>
  <si>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</si>
  <si>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</si>
  <si>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</si>
  <si>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</si>
  <si>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</si>
  <si>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</si>
  <si>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</si>
  <si>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</si>
  <si>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</si>
  <si>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</si>
  <si>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</si>
  <si>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</si>
  <si>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</si>
  <si>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</si>
  <si>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</si>
  <si>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</si>
  <si>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</si>
  <si>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</si>
  <si>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</si>
  <si>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</si>
  <si>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</si>
  <si>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</si>
  <si>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</si>
  <si>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</si>
  <si>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</si>
  <si>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</si>
  <si>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</si>
  <si>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</si>
  <si>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</si>
  <si>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</si>
  <si>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</si>
  <si>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</si>
  <si>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</si>
  <si>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</si>
  <si>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</si>
  <si>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</si>
  <si>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</si>
  <si>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</si>
  <si>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</si>
  <si>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</si>
  <si>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</si>
  <si>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</si>
  <si>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</si>
  <si>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</si>
  <si>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</si>
  <si>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</si>
  <si>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</si>
  <si>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</si>
  <si>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</si>
  <si>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</si>
  <si>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</si>
  <si>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</si>
  <si>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</si>
  <si>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</si>
  <si>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</si>
  <si>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</si>
  <si>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</si>
  <si>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</si>
  <si>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</si>
  <si>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</si>
  <si>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</si>
  <si>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</si>
  <si>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</si>
  <si>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</si>
  <si>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</si>
  <si>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</si>
  <si>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</si>
  <si>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</si>
  <si>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</si>
  <si>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</si>
  <si>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</si>
  <si>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</si>
  <si>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</si>
  <si>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</si>
  <si>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</si>
  <si>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</si>
  <si>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</si>
  <si>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</si>
  <si>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</si>
  <si>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</si>
  <si>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</si>
  <si>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</si>
  <si>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</si>
  <si>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</si>
  <si>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</si>
  <si>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</si>
  <si>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</si>
  <si>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</si>
  <si>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</si>
  <si>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</si>
  <si>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</si>
  <si>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</si>
  <si>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</si>
  <si>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</si>
  <si>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</si>
  <si>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</si>
  <si>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</si>
  <si>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</si>
  <si>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</si>
  <si>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</si>
  <si>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</si>
  <si>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</si>
  <si>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</si>
  <si>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</si>
  <si>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</si>
  <si>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</si>
  <si>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</si>
  <si>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</si>
  <si>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</si>
  <si>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</si>
  <si>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</si>
  <si>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</si>
  <si>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</si>
  <si>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</si>
  <si>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</si>
  <si>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</si>
  <si>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</si>
  <si>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</si>
  <si>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</si>
  <si>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</si>
  <si>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</si>
  <si>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</si>
  <si>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</si>
  <si>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</si>
  <si>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</si>
  <si>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</si>
  <si>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</si>
  <si>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</si>
  <si>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</si>
  <si>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</si>
  <si>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</si>
  <si>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</si>
  <si>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</si>
  <si>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</si>
  <si>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</si>
  <si>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</si>
  <si>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</si>
  <si>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</si>
  <si>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</si>
  <si>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</si>
  <si>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</si>
  <si>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</si>
  <si>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</si>
  <si>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</si>
  <si>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</si>
  <si>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</si>
  <si>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</si>
  <si>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</si>
  <si>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</si>
  <si>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</si>
  <si>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</si>
  <si>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</si>
  <si>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</si>
  <si>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</si>
  <si>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</si>
  <si>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</si>
  <si>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</si>
  <si>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</si>
  <si>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</si>
  <si>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</si>
  <si>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</si>
  <si>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</si>
  <si>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</si>
  <si>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</si>
  <si>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</si>
  <si>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</si>
  <si>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</si>
  <si>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</si>
  <si>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</si>
  <si>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</si>
  <si>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</si>
  <si>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</si>
  <si>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</si>
  <si>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</si>
  <si>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</si>
  <si>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</si>
  <si>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</si>
  <si>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</si>
  <si>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</si>
  <si>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</si>
  <si>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</si>
  <si>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</si>
  <si>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</si>
  <si>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</si>
  <si>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</si>
  <si>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</si>
  <si>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</si>
  <si>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</si>
  <si>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</si>
  <si>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</si>
  <si>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</si>
  <si>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</si>
  <si>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</si>
  <si>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</si>
  <si>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</si>
  <si>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</si>
  <si>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</si>
  <si>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</si>
  <si>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</si>
  <si>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</si>
  <si>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</si>
  <si>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</si>
  <si>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</si>
  <si>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</si>
  <si>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</si>
  <si>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</si>
  <si>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</si>
  <si>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</si>
  <si>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</si>
  <si>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</si>
  <si>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</si>
  <si>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</si>
  <si>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</si>
  <si>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</si>
  <si>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</si>
  <si>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</si>
  <si>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</si>
  <si>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</si>
  <si>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</si>
  <si>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</si>
  <si>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</si>
  <si>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</si>
  <si>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</si>
  <si>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</si>
  <si>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</si>
  <si>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</si>
  <si>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</si>
  <si>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</si>
  <si>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</si>
  <si>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</si>
  <si>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</si>
  <si>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</si>
  <si>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</si>
  <si>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</si>
  <si>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</si>
  <si>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</si>
  <si>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</si>
  <si>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</si>
  <si>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</si>
  <si>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</si>
  <si>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</si>
  <si>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</si>
  <si>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</si>
  <si>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</si>
  <si>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</si>
  <si>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</si>
  <si>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</si>
  <si>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</si>
  <si>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</si>
  <si>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</si>
  <si>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</si>
  <si>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</si>
  <si>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</si>
  <si>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</si>
  <si>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</si>
  <si>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</si>
  <si>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</si>
  <si>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</si>
  <si>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</si>
  <si>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</si>
  <si>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</si>
  <si>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</si>
  <si>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</si>
  <si>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</si>
  <si>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</si>
  <si>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</si>
  <si>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</si>
  <si>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</si>
  <si>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</si>
  <si>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</si>
  <si>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</si>
  <si>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</si>
  <si>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</si>
  <si>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</si>
  <si>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</si>
  <si>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</si>
  <si>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</si>
  <si>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</si>
  <si>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</si>
  <si>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</si>
  <si>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</si>
  <si>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</si>
  <si>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</si>
  <si>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</si>
  <si>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</si>
  <si>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</si>
  <si>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</si>
  <si>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</si>
  <si>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</si>
  <si>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</si>
  <si>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</si>
  <si>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</si>
  <si>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</si>
  <si>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</si>
  <si>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</si>
  <si>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</si>
  <si>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</si>
  <si>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</si>
  <si>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</si>
  <si>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</si>
  <si>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</si>
  <si>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</si>
  <si>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</si>
  <si>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</si>
  <si>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</si>
  <si>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</si>
  <si>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</si>
  <si>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</si>
  <si>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</si>
  <si>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</si>
  <si>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</si>
  <si>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</si>
  <si>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</si>
  <si>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</si>
  <si>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</si>
  <si>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</si>
  <si>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</si>
  <si>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</si>
  <si>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</si>
  <si>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</si>
  <si>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</si>
  <si>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</si>
  <si>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</si>
  <si>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</si>
  <si>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</si>
  <si>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</si>
  <si>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</si>
  <si>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</si>
  <si>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</si>
  <si>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</si>
  <si>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</si>
  <si>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</si>
  <si>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</si>
  <si>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</si>
  <si>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</si>
  <si>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</si>
  <si>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</si>
  <si>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</si>
  <si>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</si>
  <si>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</si>
  <si>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</si>
  <si>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</si>
  <si>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</si>
  <si>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</si>
  <si>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</si>
  <si>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</si>
  <si>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</si>
  <si>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</si>
  <si>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</si>
  <si>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</si>
  <si>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</si>
  <si>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</si>
  <si>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</si>
  <si>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</si>
  <si>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</si>
  <si>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</si>
  <si>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</si>
  <si>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</si>
  <si>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</si>
  <si>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</si>
  <si>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</si>
  <si>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</si>
  <si>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</si>
  <si>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</si>
  <si>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</si>
  <si>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</si>
  <si>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</si>
  <si>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</si>
  <si>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</si>
  <si>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</si>
  <si>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</si>
  <si>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</si>
  <si>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</si>
  <si>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</si>
  <si>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</si>
  <si>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</si>
  <si>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</si>
  <si>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</si>
  <si>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</si>
  <si>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</si>
  <si>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</si>
  <si>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</si>
  <si>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</si>
  <si>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</si>
  <si>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</si>
  <si>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</si>
  <si>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</si>
  <si>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</si>
  <si>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</si>
  <si>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</si>
  <si>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</si>
  <si>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</si>
  <si>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</si>
  <si>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</si>
  <si>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</si>
  <si>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</si>
  <si>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</si>
  <si>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</si>
  <si>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</si>
  <si>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</si>
  <si>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</si>
  <si>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</si>
  <si>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</si>
  <si>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</si>
  <si>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</si>
  <si>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</si>
  <si>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</si>
  <si>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</si>
  <si>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</si>
  <si>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</si>
  <si>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</si>
  <si>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</si>
  <si>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</si>
  <si>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</si>
  <si>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</si>
  <si>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</si>
  <si>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</si>
  <si>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</si>
  <si>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</si>
  <si>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</si>
  <si>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</si>
  <si>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</si>
  <si>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</si>
  <si>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</si>
  <si>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</si>
  <si>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</si>
  <si>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</si>
  <si>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</si>
  <si>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</si>
  <si>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</si>
  <si>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</si>
  <si>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</si>
  <si>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</si>
  <si>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</si>
  <si>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</si>
  <si>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</si>
  <si>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</si>
  <si>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</si>
  <si>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</si>
  <si>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</si>
  <si>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</si>
  <si>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</si>
  <si>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</si>
  <si>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</si>
  <si>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</si>
  <si>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</si>
  <si>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</si>
  <si>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</si>
  <si>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</si>
  <si>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</si>
  <si>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</si>
  <si>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</si>
  <si>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</si>
  <si>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</si>
  <si>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</si>
  <si>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</si>
  <si>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</si>
  <si>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</si>
  <si>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</si>
  <si>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</si>
  <si>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</si>
  <si>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</si>
  <si>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</si>
  <si>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</si>
  <si>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</si>
  <si>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</si>
  <si>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</si>
  <si>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</si>
  <si>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</si>
  <si>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</si>
  <si>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</si>
  <si>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</si>
  <si>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</si>
  <si>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</si>
  <si>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</si>
  <si>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</si>
  <si>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</si>
  <si>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</si>
  <si>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</si>
  <si>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</si>
  <si>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</si>
  <si>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</si>
  <si>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</si>
  <si>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</si>
  <si>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</si>
  <si>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</si>
  <si>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</si>
  <si>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</si>
  <si>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</si>
  <si>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</si>
  <si>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</si>
  <si>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</si>
  <si>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</si>
  <si>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</si>
  <si>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</si>
  <si>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</si>
  <si>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</si>
  <si>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</si>
  <si>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</si>
  <si>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</si>
  <si>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</si>
  <si>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</si>
  <si>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</si>
  <si>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</si>
  <si>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</si>
  <si>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</si>
  <si>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</si>
  <si>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</si>
  <si>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</si>
  <si>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</si>
  <si>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</si>
  <si>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</si>
  <si>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</si>
  <si>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</si>
  <si>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</si>
  <si>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</si>
  <si>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</si>
  <si>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</si>
  <si>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</si>
  <si>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</si>
  <si>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</si>
  <si>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</si>
  <si>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</si>
  <si>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</si>
  <si>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</si>
  <si>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</si>
  <si>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</si>
  <si>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</si>
  <si>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</si>
  <si>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</si>
  <si>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</si>
  <si>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</si>
  <si>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</si>
  <si>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</si>
  <si>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</si>
  <si>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</si>
  <si>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</si>
  <si>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</si>
  <si>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</si>
  <si>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</si>
  <si>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</si>
  <si>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</si>
  <si>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</si>
  <si>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</si>
  <si>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</si>
  <si>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</si>
  <si>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</si>
  <si>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</si>
  <si>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</si>
  <si>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</si>
  <si>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</si>
  <si>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</si>
  <si>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</si>
  <si>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</si>
  <si>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</si>
  <si>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</si>
  <si>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</si>
  <si>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</si>
  <si>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</si>
  <si>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</si>
  <si>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</si>
  <si>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</si>
  <si>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</si>
  <si>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</si>
  <si>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</si>
  <si>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</si>
  <si>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</si>
  <si>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</si>
  <si>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</si>
  <si>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</si>
  <si>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</si>
  <si>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</si>
  <si>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</si>
  <si>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</si>
  <si>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</si>
  <si>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</si>
  <si>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</si>
  <si>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</si>
  <si>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</si>
  <si>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</si>
  <si>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</si>
  <si>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</si>
  <si>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</si>
  <si>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</si>
  <si>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</si>
  <si>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</si>
  <si>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</si>
  <si>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</si>
  <si>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</si>
  <si>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</si>
  <si>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</si>
  <si>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</si>
  <si>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</si>
  <si>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</si>
  <si>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</si>
  <si>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</si>
  <si>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</si>
  <si>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</si>
  <si>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</si>
  <si>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</si>
  <si>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</si>
  <si>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</si>
  <si>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</si>
  <si>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</si>
  <si>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</si>
  <si>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</si>
  <si>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</si>
  <si>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</si>
  <si>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</si>
  <si>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</si>
  <si>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</si>
  <si>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</si>
  <si>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</si>
  <si>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</si>
  <si>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</si>
  <si>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</si>
  <si>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</si>
  <si>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</si>
  <si>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</si>
  <si>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</si>
  <si>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</si>
  <si>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</si>
  <si>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</si>
  <si>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</si>
  <si>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</si>
  <si>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</si>
  <si>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</si>
  <si>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</si>
  <si>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</si>
  <si>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</si>
  <si>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</si>
  <si>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</si>
  <si>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</si>
  <si>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</si>
  <si>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</si>
  <si>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</si>
  <si>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</si>
  <si>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</si>
  <si>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</si>
  <si>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</si>
  <si>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</si>
  <si>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</si>
  <si>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</si>
  <si>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</si>
  <si>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</si>
  <si>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</si>
  <si>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</si>
  <si>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</si>
  <si>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</si>
  <si>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</si>
  <si>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</si>
  <si>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</si>
  <si>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</si>
  <si>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</si>
  <si>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</si>
  <si>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</si>
  <si>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</si>
  <si>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</si>
  <si>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</si>
  <si>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</si>
  <si>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</si>
  <si>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</si>
  <si>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</si>
  <si>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</si>
  <si>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</si>
  <si>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</si>
  <si>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</si>
  <si>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</si>
  <si>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</si>
  <si>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</si>
  <si>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</si>
  <si>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</si>
  <si>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</si>
  <si>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</si>
  <si>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</si>
  <si>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</si>
  <si>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</si>
  <si>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</si>
  <si>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</si>
  <si>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</si>
  <si>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</si>
  <si>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</si>
  <si>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</si>
  <si>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</si>
  <si>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</si>
  <si>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</si>
  <si>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</si>
  <si>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</si>
  <si>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</si>
  <si>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</si>
  <si>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</si>
  <si>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</si>
  <si>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</si>
  <si>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</si>
  <si>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</si>
  <si>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</si>
  <si>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</si>
  <si>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</si>
  <si>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</si>
  <si>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</si>
  <si>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</si>
  <si>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</si>
  <si>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</si>
  <si>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</si>
  <si>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</si>
  <si>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</si>
  <si>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</si>
  <si>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</si>
  <si>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</si>
  <si>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</si>
  <si>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</si>
  <si>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</si>
  <si>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</si>
  <si>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</si>
  <si>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</si>
  <si>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</si>
  <si>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</si>
  <si>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</si>
  <si>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</si>
  <si>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</si>
  <si>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</si>
  <si>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</si>
  <si>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</si>
  <si>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</si>
  <si>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</si>
  <si>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</si>
  <si>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</si>
  <si>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</si>
  <si>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</si>
  <si>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</si>
  <si>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</si>
  <si>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</si>
  <si>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</si>
  <si>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</si>
  <si>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</si>
  <si>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</si>
  <si>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</si>
  <si>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</si>
  <si>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</si>
  <si>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</si>
  <si>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</si>
  <si>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</si>
  <si>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</si>
  <si>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</si>
  <si>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</si>
  <si>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</si>
  <si>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</si>
  <si>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</si>
  <si>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</si>
  <si>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</si>
  <si>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</si>
  <si>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</si>
  <si>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</si>
  <si>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</si>
  <si>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</si>
  <si>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</si>
  <si>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</si>
  <si>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</si>
  <si>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</si>
  <si>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</si>
  <si>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</si>
  <si>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</si>
  <si>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</si>
  <si>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</si>
  <si>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</si>
  <si>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</si>
  <si>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</si>
  <si>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</si>
  <si>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</si>
  <si>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</si>
  <si>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</si>
  <si>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</si>
  <si>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</si>
  <si>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</si>
  <si>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</si>
  <si>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</si>
  <si>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</si>
  <si>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</si>
  <si>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</si>
  <si>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</si>
  <si>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</si>
  <si>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</si>
  <si>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</si>
  <si>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</si>
  <si>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</si>
  <si>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</si>
  <si>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</si>
  <si>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</si>
  <si>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</si>
  <si>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</si>
  <si>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</si>
  <si>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</si>
  <si>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</si>
  <si>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</si>
  <si>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</si>
  <si>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</si>
  <si>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</si>
  <si>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</si>
  <si>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</si>
  <si>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</si>
  <si>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</si>
  <si>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</si>
  <si>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</si>
  <si>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</si>
  <si>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</si>
  <si>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</si>
  <si>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</si>
  <si>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</si>
  <si>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</si>
  <si>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</si>
  <si>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</si>
  <si>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</si>
  <si>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</si>
  <si>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</si>
  <si>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</si>
  <si>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</si>
  <si>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</si>
  <si>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</si>
  <si>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</si>
  <si>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</si>
  <si>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</si>
  <si>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</si>
  <si>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</si>
  <si>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</si>
  <si>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</si>
  <si>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</si>
  <si>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</si>
  <si>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</si>
  <si>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</si>
  <si>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</si>
  <si>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</si>
  <si>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</si>
  <si>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</si>
  <si>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</si>
  <si>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</si>
  <si>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</si>
  <si>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</si>
  <si>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</si>
  <si>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</si>
  <si>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</si>
  <si>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</si>
  <si>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</si>
  <si>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</si>
  <si>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</si>
  <si>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</si>
  <si>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</si>
  <si>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</si>
  <si>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</si>
  <si>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</si>
  <si>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</si>
  <si>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</si>
  <si>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</si>
  <si>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</si>
  <si>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</si>
  <si>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</si>
  <si>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</si>
  <si>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</si>
  <si>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</si>
  <si>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</si>
  <si>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</si>
  <si>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</si>
  <si>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</si>
  <si>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</si>
  <si>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</si>
  <si>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</si>
  <si>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</si>
  <si>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</si>
  <si>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</si>
  <si>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</si>
  <si>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</si>
  <si>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</si>
  <si>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</si>
  <si>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</si>
  <si>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</si>
  <si>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</si>
  <si>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</si>
  <si>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</si>
  <si>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</si>
  <si>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</si>
  <si>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</si>
  <si>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</si>
  <si>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</si>
  <si>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</si>
  <si>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</si>
  <si>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</si>
  <si>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</si>
  <si>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</si>
  <si>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</si>
  <si>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</si>
  <si>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</si>
  <si>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</si>
  <si>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</si>
  <si>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</si>
  <si>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</si>
  <si>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</si>
  <si>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</si>
  <si>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</si>
  <si>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</si>
  <si>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</si>
  <si>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</si>
  <si>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</si>
  <si>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</si>
  <si>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</si>
  <si>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</si>
  <si>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</si>
  <si>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</si>
  <si>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</si>
  <si>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</si>
  <si>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</si>
  <si>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</si>
  <si>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</si>
  <si>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</si>
  <si>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</si>
  <si>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</si>
  <si>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</si>
  <si>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</si>
  <si>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</si>
  <si>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</si>
  <si>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</si>
  <si>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</si>
  <si>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</si>
  <si>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</si>
  <si>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</si>
  <si>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</si>
  <si>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</si>
  <si>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</si>
  <si>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</si>
  <si>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</si>
  <si>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</si>
  <si>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</si>
  <si>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</si>
  <si>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</si>
  <si>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</si>
  <si>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</si>
  <si>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</si>
  <si>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</si>
  <si>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</si>
  <si>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</si>
  <si>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</si>
  <si>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</si>
  <si>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</si>
  <si>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</si>
  <si>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</si>
  <si>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</si>
  <si>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</si>
  <si>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</si>
  <si>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</si>
  <si>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</si>
  <si>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</si>
  <si>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</si>
  <si>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</si>
  <si>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</si>
  <si>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</si>
  <si>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</si>
  <si>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</si>
  <si>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</si>
  <si>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</si>
  <si>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</si>
  <si>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</si>
  <si>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</si>
  <si>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</si>
  <si>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</si>
  <si>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</si>
  <si>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</si>
  <si>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</si>
  <si>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</si>
  <si>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</si>
  <si>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</si>
  <si>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</si>
  <si>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</si>
  <si>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</si>
  <si>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</si>
  <si>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</si>
  <si>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</si>
  <si>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</si>
  <si>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</si>
  <si>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</si>
  <si>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</si>
  <si>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</si>
  <si>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</si>
  <si>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</si>
  <si>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</si>
  <si>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</si>
  <si>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</si>
  <si>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</si>
  <si>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</si>
  <si>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</si>
  <si>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</si>
  <si>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</si>
  <si>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</si>
  <si>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</si>
  <si>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</si>
  <si>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</si>
  <si>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</si>
  <si>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</si>
  <si>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</si>
  <si>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</si>
  <si>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</si>
  <si>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</si>
  <si>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</si>
  <si>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</si>
  <si>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</si>
  <si>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</si>
  <si>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</si>
  <si>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</si>
  <si>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</si>
  <si>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</si>
  <si>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</si>
  <si>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</si>
  <si>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</si>
  <si>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</si>
  <si>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</si>
  <si>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</si>
  <si>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</si>
  <si>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</si>
  <si>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</si>
  <si>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</si>
  <si>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</si>
  <si>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</si>
  <si>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</si>
  <si>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</si>
  <si>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</si>
  <si>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</si>
  <si>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</si>
  <si>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</si>
  <si>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</si>
  <si>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</si>
  <si>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</si>
  <si>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</si>
  <si>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</si>
  <si>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</si>
  <si>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</si>
  <si>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</si>
  <si>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</si>
  <si>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</si>
  <si>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</si>
  <si>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</si>
  <si>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</si>
  <si>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</si>
  <si>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</si>
  <si>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</si>
  <si>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</si>
  <si>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</si>
  <si>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</si>
  <si>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</si>
  <si>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</si>
  <si>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</si>
  <si>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</si>
  <si>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</si>
  <si>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</si>
  <si>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</si>
  <si>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</si>
  <si>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</si>
  <si>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</si>
  <si>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</si>
  <si>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</si>
  <si>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</si>
  <si>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</si>
  <si>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</si>
  <si>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</si>
  <si>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</si>
  <si>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</si>
  <si>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</si>
  <si>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</si>
  <si>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</si>
  <si>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</si>
  <si>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</si>
  <si>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</si>
  <si>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</si>
  <si>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</si>
  <si>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</si>
  <si>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</si>
  <si>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</si>
  <si>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</si>
  <si>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</si>
  <si>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</si>
  <si>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</si>
  <si>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</si>
  <si>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</si>
  <si>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</si>
  <si>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</si>
  <si>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</si>
  <si>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</si>
  <si>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</si>
  <si>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</si>
  <si>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</si>
  <si>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</si>
  <si>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</si>
  <si>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</si>
  <si>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</si>
  <si>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</si>
  <si>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</si>
  <si>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</si>
  <si>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</si>
  <si>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</si>
  <si>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</si>
  <si>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</si>
  <si>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</si>
  <si>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</si>
  <si>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</si>
  <si>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</si>
  <si>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</si>
  <si>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</si>
  <si>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</si>
  <si>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</si>
  <si>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</si>
  <si>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</si>
  <si>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</si>
  <si>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</si>
  <si>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</si>
  <si>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</si>
  <si>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</si>
  <si>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</si>
  <si>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</si>
  <si>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</si>
  <si>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</si>
  <si>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</si>
  <si>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</si>
  <si>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</si>
  <si>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</si>
  <si>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</si>
  <si>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</si>
  <si>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</si>
  <si>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</si>
  <si>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</si>
  <si>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</si>
  <si>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</si>
  <si>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</si>
  <si>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</si>
  <si>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</si>
  <si>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</si>
  <si>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</si>
  <si>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</si>
  <si>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</si>
  <si>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</si>
  <si>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</si>
  <si>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</si>
  <si>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</si>
  <si>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</si>
  <si>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</si>
  <si>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</si>
  <si>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</si>
  <si>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</si>
  <si>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</si>
  <si>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</si>
  <si>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</si>
  <si>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</si>
  <si>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</si>
  <si>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</si>
  <si>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</si>
  <si>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</si>
  <si>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</si>
  <si>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</si>
  <si>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</si>
  <si>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</si>
  <si>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</si>
  <si>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</si>
  <si>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</si>
  <si>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</si>
  <si>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</si>
  <si>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</si>
  <si>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</si>
  <si>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</si>
  <si>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</si>
  <si>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</si>
  <si>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</si>
  <si>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</si>
  <si>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</si>
  <si>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</si>
  <si>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</si>
  <si>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</si>
  <si>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</si>
  <si>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</si>
  <si>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</si>
  <si>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</si>
  <si>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</si>
  <si>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</si>
  <si>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</si>
  <si>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</si>
  <si>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</si>
  <si>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</si>
  <si>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</si>
  <si>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</si>
  <si>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</si>
  <si>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</si>
  <si>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</si>
  <si>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</si>
  <si>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</si>
  <si>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</si>
  <si>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</si>
  <si>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</si>
  <si>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</si>
  <si>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</si>
  <si>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</si>
  <si>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</si>
  <si>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</si>
  <si>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</si>
  <si>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</si>
  <si>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</si>
  <si>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</si>
  <si>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</si>
  <si>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</si>
  <si>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</si>
  <si>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</si>
  <si>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</si>
  <si>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</si>
  <si>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</si>
  <si>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</si>
  <si>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</si>
  <si>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</si>
  <si>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</si>
  <si>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</si>
  <si>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</si>
  <si>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</si>
  <si>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</si>
  <si>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</si>
  <si>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</si>
  <si>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</si>
  <si>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</si>
  <si>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</si>
  <si>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</si>
  <si>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</si>
  <si>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</si>
  <si>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</si>
  <si>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</si>
  <si>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</si>
  <si>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</si>
  <si>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</si>
  <si>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</si>
  <si>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</si>
  <si>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</si>
  <si>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</si>
  <si>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</si>
  <si>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</si>
  <si>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</si>
  <si>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</si>
  <si>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</si>
  <si>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</si>
  <si>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</si>
  <si>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</si>
  <si>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</si>
  <si>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</si>
  <si>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</si>
  <si>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</si>
  <si>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</si>
  <si>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</si>
  <si>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</si>
  <si>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</si>
  <si>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</si>
  <si>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</si>
  <si>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</si>
  <si>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</si>
  <si>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</si>
  <si>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</si>
  <si>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</si>
  <si>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</si>
  <si>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</si>
  <si>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</si>
  <si>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</si>
  <si>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</si>
  <si>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</si>
  <si>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</si>
  <si>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</si>
  <si>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</si>
  <si>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</si>
  <si>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</si>
  <si>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</si>
  <si>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</si>
  <si>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</si>
  <si>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</si>
  <si>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</si>
  <si>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</si>
  <si>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</si>
  <si>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</si>
  <si>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</si>
  <si>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</si>
  <si>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</si>
  <si>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</si>
  <si>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</si>
  <si>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</si>
  <si>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</si>
  <si>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</si>
  <si>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</si>
  <si>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</si>
  <si>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</si>
  <si>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</si>
  <si>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</si>
  <si>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</si>
  <si>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</si>
  <si>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</si>
  <si>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</si>
  <si>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</si>
  <si>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</si>
  <si>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</si>
  <si>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</si>
  <si>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</si>
  <si>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</si>
  <si>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</si>
  <si>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</si>
  <si>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</si>
  <si>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</si>
  <si>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</si>
  <si>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</si>
  <si>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</si>
  <si>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</si>
  <si>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</si>
  <si>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</si>
  <si>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</si>
  <si>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</si>
  <si>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</si>
  <si>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</si>
  <si>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</si>
  <si>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</si>
  <si>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</si>
  <si>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</si>
  <si>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</si>
  <si>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</si>
  <si>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</si>
  <si>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</si>
  <si>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</si>
  <si>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</si>
  <si>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</si>
  <si>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</si>
  <si>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</si>
  <si>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</si>
  <si>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</si>
  <si>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</si>
  <si>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</si>
  <si>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</si>
  <si>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</si>
  <si>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</si>
  <si>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</si>
  <si>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</si>
  <si>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</si>
  <si>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</si>
  <si>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</si>
  <si>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</si>
  <si>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</si>
  <si>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</si>
  <si>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</si>
  <si>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</si>
  <si>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</si>
  <si>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</si>
  <si>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</si>
  <si>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</si>
  <si>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</si>
  <si>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</si>
  <si>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</si>
  <si>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</si>
  <si>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</si>
  <si>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</si>
  <si>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</si>
  <si>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</si>
  <si>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</si>
  <si>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</si>
  <si>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</si>
  <si>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</si>
  <si>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</si>
  <si>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</si>
  <si>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</si>
  <si>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</si>
  <si>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</si>
  <si>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</si>
  <si>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</si>
  <si>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</si>
  <si>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</si>
  <si>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</si>
  <si>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</si>
  <si>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</si>
  <si>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</si>
  <si>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</si>
  <si>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</si>
  <si>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</si>
  <si>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</si>
  <si>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</si>
  <si>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</si>
  <si>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</si>
  <si>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</si>
  <si>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</si>
  <si>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</si>
  <si>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</si>
  <si>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</si>
  <si>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</si>
  <si>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</si>
  <si>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</si>
  <si>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</si>
  <si>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</si>
  <si>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</si>
  <si>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</si>
  <si>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</si>
  <si>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</si>
  <si>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</si>
  <si>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</si>
  <si>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</si>
  <si>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</si>
  <si>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</si>
  <si>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</si>
  <si>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</si>
  <si>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</si>
  <si>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</si>
  <si>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</si>
  <si>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</si>
  <si>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</si>
  <si>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</si>
  <si>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</si>
  <si>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</si>
  <si>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</si>
  <si>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</si>
  <si>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</si>
  <si>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</si>
  <si>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</si>
  <si>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</si>
  <si>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</si>
  <si>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</si>
  <si>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</si>
  <si>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</si>
  <si>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</si>
  <si>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</si>
  <si>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</si>
  <si>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</si>
  <si>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</si>
  <si>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</si>
  <si>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</si>
  <si>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</si>
  <si>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</si>
  <si>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</si>
  <si>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</si>
  <si>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</si>
  <si>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</si>
  <si>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</si>
  <si>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</si>
  <si>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</si>
  <si>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</si>
  <si>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</si>
  <si>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</si>
  <si>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</si>
  <si>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</si>
  <si>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</si>
  <si>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</si>
  <si>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</si>
  <si>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</si>
  <si>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</si>
  <si>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</si>
  <si>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</si>
  <si>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</si>
  <si>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</si>
  <si>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</si>
  <si>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</si>
  <si>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</si>
  <si>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</si>
  <si>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</si>
  <si>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</si>
  <si>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</si>
  <si>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</si>
  <si>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</si>
  <si>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</si>
  <si>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</si>
  <si>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</si>
  <si>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</si>
  <si>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</si>
  <si>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</si>
  <si>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</si>
  <si>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</si>
  <si>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</si>
  <si>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</si>
  <si>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</si>
  <si>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</si>
  <si>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</si>
  <si>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</si>
  <si>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</si>
  <si>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</si>
  <si>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</si>
  <si>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</si>
  <si>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</si>
  <si>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</si>
  <si>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</si>
  <si>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</si>
  <si>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</si>
  <si>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</si>
  <si>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</si>
  <si>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</si>
  <si>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</si>
  <si>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</si>
  <si>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</si>
  <si>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</si>
  <si>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</si>
  <si>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</si>
  <si>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</si>
  <si>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</si>
  <si>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</si>
  <si>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</si>
  <si>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</si>
  <si>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</si>
  <si>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</si>
  <si>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</si>
  <si>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</si>
  <si>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</si>
  <si>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</si>
  <si>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</si>
  <si>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</si>
  <si>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</si>
  <si>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</si>
  <si>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</si>
  <si>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</si>
  <si>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</si>
  <si>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</si>
  <si>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</si>
  <si>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</si>
  <si>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</si>
  <si>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</si>
  <si>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</si>
  <si>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</si>
  <si>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</si>
  <si>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</si>
  <si>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</si>
  <si>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</si>
  <si>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</si>
  <si>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</si>
  <si>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</si>
  <si>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</si>
  <si>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</si>
  <si>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</si>
  <si>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</si>
  <si>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</si>
  <si>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</si>
  <si>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</si>
  <si>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</si>
  <si>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</si>
  <si>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</si>
  <si>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</si>
  <si>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</si>
  <si>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</si>
  <si>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</si>
  <si>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</si>
  <si>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</si>
  <si>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</si>
  <si>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</si>
  <si>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</si>
  <si>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</si>
  <si>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</si>
  <si>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</si>
  <si>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</si>
  <si>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</si>
  <si>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</si>
  <si>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</si>
  <si>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</si>
  <si>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</si>
  <si>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</si>
  <si>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</si>
  <si>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</si>
  <si>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</si>
  <si>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</si>
  <si>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</si>
  <si>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</si>
  <si>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</si>
  <si>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</si>
  <si>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</si>
  <si>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</si>
  <si>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</si>
  <si>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</si>
  <si>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</si>
  <si>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</si>
  <si>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</si>
  <si>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</si>
  <si>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</si>
  <si>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</si>
  <si>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</si>
  <si>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</si>
  <si>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</si>
  <si>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</si>
  <si>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</si>
  <si>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</si>
  <si>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</si>
  <si>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</si>
  <si>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</si>
  <si>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</si>
  <si>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</si>
  <si>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</si>
  <si>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</si>
  <si>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</si>
  <si>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</si>
  <si>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</si>
  <si>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</si>
  <si>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</si>
  <si>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</si>
  <si>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</si>
  <si>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</si>
  <si>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</si>
  <si>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</si>
  <si>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</si>
  <si>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</si>
  <si>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</si>
  <si>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</si>
  <si>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</si>
  <si>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</si>
  <si>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</si>
  <si>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</si>
  <si>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</si>
  <si>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</si>
  <si>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</si>
  <si>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</si>
  <si>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</si>
  <si>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</si>
  <si>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</si>
  <si>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</si>
  <si>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</si>
  <si>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</si>
  <si>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</si>
  <si>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</si>
  <si>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</si>
  <si>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</si>
  <si>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</si>
  <si>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</si>
  <si>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</si>
  <si>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</si>
  <si>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</si>
  <si>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</si>
  <si>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</si>
  <si>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</si>
  <si>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</si>
  <si>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</si>
  <si>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</si>
  <si>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</si>
  <si>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</si>
  <si>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</si>
  <si>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</si>
  <si>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</si>
  <si>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</si>
  <si>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</si>
  <si>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</si>
  <si>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</si>
  <si>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</si>
  <si>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</si>
  <si>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</si>
  <si>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</si>
  <si>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</si>
  <si>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</si>
  <si>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</si>
  <si>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</si>
  <si>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</si>
  <si>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</si>
  <si>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</si>
  <si>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</si>
  <si>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</si>
  <si>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</si>
  <si>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</si>
  <si>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</si>
  <si>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</si>
  <si>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</si>
  <si>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</si>
  <si>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</si>
  <si>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</si>
  <si>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</si>
  <si>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</si>
  <si>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</si>
  <si>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</si>
  <si>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</si>
  <si>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</si>
  <si>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</si>
  <si>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</si>
  <si>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</si>
  <si>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</si>
  <si>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</si>
  <si>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</si>
  <si>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</si>
  <si>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</si>
  <si>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</si>
  <si>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</si>
  <si>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</si>
  <si>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</si>
  <si>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</si>
  <si>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</si>
  <si>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</si>
  <si>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</si>
  <si>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</si>
  <si>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</si>
  <si>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</si>
  <si>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</si>
  <si>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</si>
  <si>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</si>
  <si>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</si>
  <si>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</si>
  <si>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</si>
  <si>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</si>
  <si>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</si>
  <si>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</si>
  <si>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</si>
  <si>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</si>
  <si>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</si>
  <si>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</si>
  <si>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</si>
  <si>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</si>
  <si>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</si>
  <si>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</si>
  <si>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</si>
  <si>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</si>
  <si>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</si>
  <si>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</si>
  <si>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</si>
  <si>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</si>
  <si>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</si>
  <si>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</si>
  <si>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</si>
  <si>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</si>
  <si>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</si>
  <si>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</si>
  <si>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</si>
  <si>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</si>
  <si>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</si>
  <si>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</si>
  <si>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</si>
  <si>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</si>
  <si>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</si>
  <si>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</si>
  <si>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</si>
  <si>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</si>
  <si>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</si>
  <si>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</si>
  <si>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</si>
  <si>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</si>
  <si>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</si>
  <si>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</si>
  <si>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</si>
  <si>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</si>
  <si>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</si>
  <si>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</si>
  <si>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</si>
  <si>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</si>
  <si>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</si>
  <si>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</si>
  <si>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</si>
  <si>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</si>
  <si>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</si>
  <si>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</si>
  <si>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</si>
  <si>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</si>
  <si>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</si>
  <si>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</si>
  <si>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</si>
  <si>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</si>
  <si>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</si>
  <si>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</si>
  <si>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</si>
  <si>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</si>
  <si>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</si>
  <si>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</si>
  <si>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</si>
  <si>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</si>
  <si>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</si>
  <si>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</si>
  <si>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</si>
  <si>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</si>
  <si>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</si>
  <si>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</si>
  <si>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</si>
  <si>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</si>
  <si>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</si>
  <si>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</si>
  <si>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</si>
  <si>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</si>
  <si>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</si>
  <si>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</si>
  <si>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</si>
  <si>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</si>
  <si>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</si>
  <si>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</si>
  <si>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</si>
  <si>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</si>
  <si>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</si>
  <si>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</si>
  <si>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</si>
  <si>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</si>
  <si>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</si>
  <si>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</si>
  <si>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</si>
  <si>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</si>
  <si>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</si>
  <si>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</si>
  <si>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</si>
  <si>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</si>
  <si>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</si>
  <si>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</si>
  <si>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</si>
  <si>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</si>
  <si>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</si>
  <si>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</si>
  <si>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</si>
  <si>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</si>
  <si>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</si>
  <si>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</si>
  <si>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</si>
  <si>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</si>
  <si>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</si>
  <si>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</si>
  <si>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</si>
  <si>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</si>
  <si>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</si>
  <si>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</si>
  <si>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</si>
  <si>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</si>
  <si>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</si>
  <si>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</si>
  <si>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</si>
  <si>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</si>
  <si>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</si>
  <si>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</si>
  <si>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</si>
  <si>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</si>
  <si>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</si>
  <si>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</si>
  <si>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</si>
  <si>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</si>
  <si>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</si>
  <si>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</si>
  <si>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</si>
  <si>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</si>
  <si>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</si>
  <si>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</si>
  <si>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</si>
  <si>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</si>
  <si>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</si>
  <si>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</si>
  <si>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</si>
  <si>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</si>
  <si>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</si>
  <si>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</si>
  <si>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</si>
  <si>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</si>
  <si>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</si>
  <si>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</si>
  <si>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</si>
  <si>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</si>
  <si>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</si>
  <si>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</si>
  <si>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</si>
  <si>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</si>
  <si>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</si>
  <si>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</si>
  <si>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</si>
  <si>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</si>
  <si>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</si>
  <si>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</si>
  <si>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</si>
  <si>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</si>
  <si>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</si>
  <si>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</si>
  <si>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</si>
  <si>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</si>
  <si>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</si>
  <si>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</si>
  <si>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</si>
  <si>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</si>
  <si>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</si>
  <si>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</si>
  <si>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</si>
  <si>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</si>
  <si>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</si>
  <si>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</si>
  <si>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</si>
  <si>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</si>
  <si>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</si>
  <si>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</si>
  <si>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</si>
  <si>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</si>
  <si>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</si>
  <si>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</si>
  <si>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</si>
  <si>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</si>
  <si>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</si>
  <si>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</si>
  <si>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</si>
  <si>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</si>
  <si>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</si>
  <si>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</si>
  <si>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</si>
  <si>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</si>
  <si>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</si>
  <si>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</si>
  <si>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</si>
  <si>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</si>
  <si>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</si>
  <si>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</si>
  <si>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</si>
  <si>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</si>
  <si>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</si>
  <si>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</si>
  <si>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</si>
  <si>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</si>
  <si>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</si>
  <si>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</si>
  <si>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</si>
  <si>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</si>
  <si>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</si>
  <si>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</si>
  <si>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</si>
  <si>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</si>
  <si>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</si>
  <si>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</si>
  <si>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</si>
  <si>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</si>
  <si>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</si>
  <si>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</si>
  <si>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</si>
  <si>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</si>
  <si>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</si>
  <si>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</si>
  <si>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</si>
  <si>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</si>
  <si>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</si>
  <si>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</si>
  <si>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</si>
  <si>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</si>
  <si>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</si>
  <si>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</si>
  <si>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</si>
  <si>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</si>
  <si>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</si>
  <si>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</si>
  <si>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</si>
  <si>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</si>
  <si>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</si>
  <si>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</si>
  <si>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</si>
  <si>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</si>
  <si>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</si>
  <si>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</si>
  <si>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</si>
  <si>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</si>
  <si>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</si>
  <si>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</si>
  <si>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</si>
  <si>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</si>
  <si>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</si>
  <si>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</si>
  <si>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</si>
  <si>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</si>
  <si>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</si>
  <si>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</si>
  <si>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</si>
  <si>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</si>
  <si>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</si>
  <si>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</si>
  <si>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</si>
  <si>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</si>
  <si>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</si>
  <si>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</si>
  <si>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</si>
  <si>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</si>
  <si>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</si>
  <si>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</si>
  <si>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</si>
  <si>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</si>
  <si>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</si>
  <si>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</si>
  <si>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</si>
  <si>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</si>
  <si>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</si>
  <si>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</si>
  <si>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</si>
  <si>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</si>
  <si>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</si>
  <si>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</si>
  <si>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</si>
  <si>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</si>
  <si>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</si>
  <si>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</si>
  <si>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</si>
  <si>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</si>
  <si>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</si>
  <si>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</si>
  <si>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</si>
  <si>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</si>
  <si>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</si>
  <si>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</si>
  <si>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</si>
  <si>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</si>
  <si>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</si>
  <si>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</si>
  <si>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</si>
  <si>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</si>
  <si>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</si>
  <si>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</si>
  <si>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</si>
  <si>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</si>
  <si>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</si>
  <si>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</si>
  <si>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</si>
  <si>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</si>
  <si>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</si>
  <si>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</si>
  <si>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</si>
  <si>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</si>
  <si>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</si>
  <si>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</si>
  <si>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</si>
  <si>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</si>
  <si>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</si>
  <si>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</si>
  <si>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</si>
  <si>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</si>
  <si>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</si>
  <si>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</si>
  <si>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</si>
  <si>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</si>
  <si>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</si>
  <si>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</si>
  <si>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</si>
  <si>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</si>
  <si>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</si>
  <si>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</si>
  <si>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</si>
  <si>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</si>
  <si>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</si>
  <si>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</si>
  <si>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</si>
  <si>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</si>
  <si>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</si>
  <si>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</si>
  <si>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</si>
  <si>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</si>
  <si>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</si>
  <si>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</si>
  <si>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</si>
  <si>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</si>
  <si>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</si>
  <si>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</si>
  <si>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</si>
  <si>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</si>
  <si>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</si>
  <si>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</si>
  <si>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</si>
  <si>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</si>
  <si>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</si>
  <si>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</si>
  <si>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</si>
  <si>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</si>
  <si>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</si>
  <si>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</si>
  <si>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</si>
  <si>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</si>
  <si>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</si>
  <si>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</si>
  <si>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</si>
  <si>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</si>
  <si>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</si>
  <si>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</si>
  <si>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</si>
  <si>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</si>
  <si>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</si>
  <si>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</si>
  <si>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</si>
  <si>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</si>
  <si>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</si>
  <si>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</si>
  <si>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</si>
  <si>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</si>
  <si>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</si>
  <si>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</si>
  <si>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</si>
  <si>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</si>
  <si>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</si>
  <si>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</si>
  <si>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</si>
  <si>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</si>
  <si>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</si>
  <si>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</si>
  <si>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</si>
  <si>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</si>
  <si>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</si>
  <si>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</si>
  <si>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</si>
  <si>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</si>
  <si>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</si>
  <si>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</si>
  <si>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</si>
  <si>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</si>
  <si>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</si>
  <si>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</si>
  <si>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</si>
  <si>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</si>
  <si>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</si>
  <si>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</si>
  <si>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</si>
  <si>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</si>
  <si>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</si>
  <si>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</si>
  <si>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</si>
  <si>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</si>
  <si>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</si>
  <si>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</si>
  <si>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</si>
  <si>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</si>
  <si>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</si>
  <si>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</si>
  <si>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</si>
  <si>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</si>
  <si>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</si>
  <si>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</si>
  <si>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</si>
  <si>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</si>
  <si>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</si>
  <si>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</si>
  <si>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</si>
  <si>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</si>
  <si>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</si>
  <si>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</si>
  <si>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</si>
  <si>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</si>
  <si>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</si>
  <si>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</si>
  <si>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</si>
  <si>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</si>
  <si>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</si>
  <si>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</si>
  <si>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</si>
  <si>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</si>
  <si>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</si>
  <si>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</si>
  <si>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</si>
  <si>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</si>
  <si>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</si>
  <si>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</si>
  <si>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</si>
  <si>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</si>
  <si>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</si>
  <si>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</si>
  <si>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</si>
  <si>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</si>
  <si>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</si>
  <si>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</si>
  <si>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</si>
  <si>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</si>
  <si>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</si>
  <si>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</si>
  <si>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</si>
  <si>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</si>
  <si>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</si>
  <si>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</si>
  <si>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</si>
  <si>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</si>
  <si>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</si>
  <si>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</si>
  <si>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</si>
  <si>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</si>
  <si>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</si>
  <si>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</si>
  <si>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</si>
  <si>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</si>
  <si>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</si>
  <si>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</si>
  <si>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</si>
  <si>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</si>
  <si>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</si>
  <si>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</si>
  <si>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</si>
  <si>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</si>
  <si>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</si>
  <si>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</si>
  <si>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</si>
  <si>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</si>
  <si>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</si>
  <si>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</si>
  <si>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</si>
  <si>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</si>
  <si>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</si>
  <si>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</si>
  <si>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</si>
  <si>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</si>
  <si>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</si>
  <si>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</si>
  <si>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</si>
  <si>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</si>
  <si>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</si>
  <si>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</si>
  <si>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</si>
  <si>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</si>
  <si>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</si>
  <si>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</si>
  <si>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</si>
  <si>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</si>
  <si>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</si>
  <si>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</si>
  <si>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</si>
  <si>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</si>
  <si>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</si>
  <si>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</si>
  <si>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</si>
  <si>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</si>
  <si>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</si>
  <si>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</si>
  <si>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</si>
  <si>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</si>
  <si>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</si>
  <si>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</si>
  <si>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</si>
  <si>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</si>
  <si>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</si>
  <si>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</si>
  <si>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</si>
  <si>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</si>
  <si>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</si>
  <si>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</si>
  <si>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</si>
  <si>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</si>
  <si>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</si>
  <si>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</si>
  <si>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</si>
  <si>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</si>
  <si>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</si>
  <si>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</si>
  <si>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</si>
  <si>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</si>
  <si>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</si>
  <si>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</si>
  <si>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</si>
  <si>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</si>
  <si>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</si>
  <si>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</si>
  <si>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</si>
  <si>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</si>
  <si>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</si>
  <si>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</si>
  <si>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</si>
  <si>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</si>
  <si>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</si>
  <si>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</si>
  <si>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</si>
  <si>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</si>
  <si>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</si>
  <si>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</si>
  <si>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</si>
  <si>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</si>
  <si>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</si>
  <si>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</si>
  <si>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</si>
  <si>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</si>
  <si>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</si>
  <si>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</si>
  <si>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</si>
  <si>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</si>
  <si>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</si>
  <si>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</si>
  <si>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</si>
  <si>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</si>
  <si>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</si>
  <si>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</si>
  <si>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</si>
  <si>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</si>
  <si>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</si>
  <si>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</si>
  <si>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</si>
  <si>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</si>
  <si>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</si>
  <si>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</si>
  <si>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</si>
  <si>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</si>
  <si>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</si>
  <si>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</si>
  <si>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</si>
  <si>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</si>
  <si>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</si>
  <si>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</si>
  <si>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</si>
  <si>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</si>
  <si>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</si>
  <si>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</si>
  <si>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</si>
  <si>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</si>
  <si>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</si>
  <si>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</si>
  <si>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</si>
  <si>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</si>
  <si>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</si>
  <si>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</si>
  <si>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</si>
  <si>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</si>
  <si>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</si>
  <si>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</si>
  <si>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</si>
  <si>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</si>
  <si>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</si>
  <si>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</si>
  <si>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</si>
  <si>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</si>
  <si>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</si>
  <si>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</si>
  <si>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</si>
  <si>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</si>
  <si>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</si>
  <si>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</si>
  <si>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</si>
  <si>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</si>
  <si>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</si>
  <si>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</si>
  <si>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</si>
  <si>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</si>
  <si>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</si>
  <si>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</si>
  <si>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</si>
  <si>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</si>
  <si>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</si>
  <si>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</si>
  <si>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</si>
  <si>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</si>
  <si>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</si>
  <si>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</si>
  <si>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</si>
  <si>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</si>
  <si>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</si>
  <si>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</si>
  <si>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</si>
  <si>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</si>
  <si>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</si>
  <si>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</si>
  <si>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</si>
  <si>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</si>
  <si>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</si>
  <si>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</si>
  <si>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</si>
  <si>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</si>
  <si>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</si>
  <si>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</si>
  <si>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</si>
  <si>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</si>
  <si>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</si>
  <si>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</si>
  <si>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</si>
  <si>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</si>
  <si>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</si>
  <si>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</si>
  <si>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</si>
  <si>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</si>
  <si>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</si>
  <si>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</si>
  <si>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</si>
  <si>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</si>
  <si>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</si>
  <si>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</si>
  <si>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</si>
  <si>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</si>
  <si>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</si>
  <si>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</si>
  <si>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</si>
  <si>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</si>
  <si>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</si>
  <si>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</si>
  <si>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</si>
  <si>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</si>
  <si>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</si>
  <si>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</si>
  <si>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</si>
  <si>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</si>
  <si>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</si>
  <si>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</si>
  <si>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</si>
  <si>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</si>
  <si>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</si>
  <si>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</si>
  <si>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</si>
  <si>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</si>
  <si>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</si>
  <si>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</si>
  <si>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</si>
  <si>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</si>
  <si>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</si>
  <si>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</si>
  <si>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</si>
  <si>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</si>
  <si>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</si>
  <si>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</si>
  <si>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</si>
  <si>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</si>
  <si>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</si>
  <si>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</si>
  <si>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</si>
  <si>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</si>
  <si>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</si>
  <si>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</si>
  <si>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</si>
  <si>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</si>
  <si>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</si>
  <si>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</si>
  <si>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</si>
  <si>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</si>
  <si>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</si>
  <si>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</si>
  <si>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</si>
  <si>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</si>
  <si>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</si>
  <si>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</si>
  <si>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</si>
  <si>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</si>
  <si>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</si>
  <si>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</si>
  <si>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</si>
  <si>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</si>
  <si>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</si>
  <si>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</si>
  <si>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</si>
  <si>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</si>
  <si>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</si>
  <si>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</si>
  <si>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</si>
  <si>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</si>
  <si>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</si>
  <si>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</si>
  <si>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</si>
  <si>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</si>
  <si>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</si>
  <si>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</si>
  <si>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</si>
  <si>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</si>
  <si>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</si>
  <si>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</si>
  <si>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</si>
  <si>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</si>
  <si>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</si>
  <si>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</si>
  <si>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</si>
  <si>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</si>
  <si>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</si>
  <si>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</si>
  <si>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</si>
  <si>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</si>
  <si>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</si>
  <si>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</si>
  <si>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</si>
  <si>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</si>
  <si>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</si>
  <si>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</si>
  <si>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</si>
  <si>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</si>
  <si>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</si>
  <si>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</si>
  <si>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</si>
  <si>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</si>
  <si>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</si>
  <si>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</si>
  <si>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</si>
  <si>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</si>
  <si>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</si>
  <si>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</si>
  <si>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</si>
  <si>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</si>
  <si>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</si>
  <si>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</si>
  <si>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</si>
  <si>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</si>
  <si>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</si>
  <si>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</si>
  <si>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</si>
  <si>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</si>
  <si>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</si>
  <si>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</si>
  <si>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</si>
  <si>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</si>
  <si>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</si>
  <si>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</si>
  <si>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</si>
  <si>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</si>
  <si>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</si>
  <si>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</si>
  <si>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</si>
  <si>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</si>
  <si>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</si>
  <si>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</si>
  <si>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</si>
  <si>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</si>
  <si>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</si>
  <si>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</si>
  <si>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</si>
  <si>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</si>
  <si>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</si>
  <si>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</si>
  <si>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</si>
  <si>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</si>
  <si>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</si>
  <si>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</si>
  <si>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</si>
  <si>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</si>
  <si>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</si>
  <si>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</si>
  <si>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</si>
  <si>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</si>
  <si>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</si>
  <si>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</si>
  <si>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</si>
  <si>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</si>
  <si>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</si>
  <si>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</si>
  <si>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</si>
  <si>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</si>
  <si>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</si>
  <si>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</si>
  <si>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</si>
  <si>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</si>
  <si>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</si>
  <si>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</si>
  <si>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</si>
  <si>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</si>
  <si>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</si>
  <si>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</si>
  <si>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</si>
  <si>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</si>
  <si>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</si>
  <si>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</si>
  <si>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</si>
  <si>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</si>
  <si>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</si>
  <si>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</si>
  <si>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</si>
  <si>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</si>
  <si>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</si>
  <si>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</si>
  <si>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</si>
  <si>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</si>
  <si>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</si>
  <si>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</si>
  <si>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</si>
  <si>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</si>
  <si>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</si>
  <si>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</si>
  <si>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</si>
  <si>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</si>
  <si>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</si>
  <si>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</si>
  <si>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</si>
  <si>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</si>
  <si>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</si>
  <si>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</si>
  <si>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</si>
  <si>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</si>
  <si>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</si>
  <si>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</si>
  <si>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</si>
  <si>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</si>
  <si>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</si>
  <si>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</si>
  <si>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</si>
  <si>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</si>
  <si>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</si>
  <si>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</si>
  <si>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</si>
  <si>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</si>
  <si>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</si>
  <si>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</si>
  <si>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</si>
  <si>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</si>
  <si>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</si>
  <si>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</si>
  <si>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</si>
  <si>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</si>
  <si>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</si>
  <si>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</si>
  <si>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</si>
  <si>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</si>
  <si>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</si>
  <si>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</si>
  <si>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</si>
  <si>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</si>
  <si>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</si>
  <si>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</si>
  <si>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</si>
  <si>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</si>
  <si>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</si>
  <si>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</si>
  <si>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</si>
  <si>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</si>
  <si>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</si>
  <si>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</si>
  <si>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</si>
  <si>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</si>
  <si>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</si>
  <si>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</si>
  <si>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</si>
  <si>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</si>
  <si>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</si>
  <si>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</si>
  <si>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</si>
  <si>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</si>
  <si>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</si>
  <si>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</si>
  <si>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</si>
  <si>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</si>
  <si>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</si>
  <si>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</si>
  <si>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</si>
  <si>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</si>
  <si>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</si>
  <si>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</si>
  <si>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</si>
  <si>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</si>
  <si>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</si>
  <si>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</si>
  <si>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</si>
  <si>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</si>
  <si>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</si>
  <si>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</si>
  <si>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</si>
  <si>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</si>
  <si>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</si>
  <si>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</si>
  <si>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</si>
  <si>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</si>
  <si>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</si>
  <si>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</si>
  <si>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</si>
  <si>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</si>
  <si>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</si>
  <si>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</si>
  <si>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</si>
  <si>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</si>
  <si>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</si>
  <si>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</si>
  <si>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</si>
  <si>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</si>
  <si>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</si>
  <si>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</si>
  <si>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</si>
  <si>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</si>
  <si>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</si>
  <si>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</si>
  <si>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</si>
  <si>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</si>
  <si>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</si>
  <si>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</si>
  <si>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</si>
  <si>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</si>
  <si>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</si>
  <si>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</si>
  <si>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</si>
  <si>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</si>
  <si>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</si>
  <si>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</si>
  <si>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</si>
  <si>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</si>
  <si>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</si>
  <si>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</si>
  <si>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</si>
  <si>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</si>
  <si>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</si>
  <si>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</si>
  <si>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</si>
  <si>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</si>
  <si>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</si>
  <si>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</si>
  <si>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</si>
  <si>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</si>
  <si>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</si>
  <si>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</si>
  <si>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</si>
  <si>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</si>
  <si>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</si>
  <si>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</si>
  <si>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</si>
  <si>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</si>
  <si>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</si>
  <si>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</si>
  <si>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</si>
  <si>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</si>
  <si>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</si>
  <si>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</si>
  <si>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</si>
  <si>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</si>
  <si>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</si>
  <si>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</si>
  <si>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</si>
  <si>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</si>
  <si>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</si>
  <si>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</si>
  <si>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</si>
  <si>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</si>
  <si>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</si>
  <si>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</si>
  <si>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</si>
  <si>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</si>
  <si>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</si>
  <si>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</si>
  <si>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</si>
  <si>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</si>
  <si>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</si>
  <si>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</si>
  <si>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</si>
  <si>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</si>
  <si>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</si>
  <si>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</si>
  <si>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</si>
  <si>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</si>
  <si>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</si>
  <si>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</si>
  <si>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</si>
  <si>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</si>
  <si>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</si>
  <si>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</si>
  <si>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</si>
  <si>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</si>
  <si>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</si>
  <si>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</si>
  <si>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</si>
  <si>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</si>
  <si>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</si>
  <si>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</si>
  <si>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</si>
  <si>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</si>
  <si>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</si>
  <si>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</si>
  <si>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</si>
  <si>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</si>
  <si>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</si>
  <si>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</si>
  <si>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</si>
  <si>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</si>
  <si>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</si>
  <si>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</si>
  <si>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</si>
  <si>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</si>
  <si>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</si>
  <si>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</si>
  <si>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</si>
  <si>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</si>
  <si>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</si>
  <si>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</si>
  <si>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</si>
  <si>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</si>
  <si>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</si>
  <si>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</si>
  <si>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</si>
  <si>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</si>
  <si>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</si>
  <si>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</si>
  <si>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</si>
  <si>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</si>
  <si>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</si>
  <si>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</si>
  <si>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</si>
  <si>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</si>
  <si>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</si>
  <si>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</si>
  <si>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</si>
  <si>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</si>
  <si>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</si>
  <si>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</si>
  <si>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</si>
  <si>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</si>
  <si>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</si>
  <si>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</si>
  <si>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</si>
  <si>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</si>
  <si>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</si>
  <si>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</si>
  <si>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</si>
  <si>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</si>
  <si>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</si>
  <si>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</si>
  <si>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</si>
  <si>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</si>
  <si>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</si>
  <si>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</si>
  <si>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</si>
  <si>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</si>
  <si>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</si>
  <si>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</si>
  <si>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</si>
  <si>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</si>
  <si>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</si>
  <si>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</si>
  <si>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</si>
  <si>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</si>
  <si>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</si>
  <si>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</si>
  <si>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</si>
  <si>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</si>
  <si>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</si>
  <si>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</si>
  <si>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</si>
  <si>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</si>
  <si>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</si>
  <si>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</si>
  <si>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</si>
  <si>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</si>
  <si>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</si>
  <si>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</si>
  <si>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</si>
  <si>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</si>
  <si>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</si>
  <si>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</si>
  <si>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</si>
  <si>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</si>
  <si>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</si>
  <si>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</si>
  <si>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</si>
  <si>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</si>
  <si>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</si>
  <si>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</si>
  <si>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</si>
  <si>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</si>
  <si>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</si>
  <si>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</si>
  <si>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</si>
  <si>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</si>
  <si>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</si>
  <si>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</si>
  <si>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</si>
  <si>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</si>
  <si>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</si>
  <si>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</si>
  <si>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</si>
  <si>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</si>
  <si>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</si>
  <si>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</si>
  <si>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</si>
  <si>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</si>
  <si>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</si>
  <si>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</si>
  <si>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</si>
  <si>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</si>
  <si>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</si>
  <si>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</si>
  <si>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</si>
  <si>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</si>
  <si>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</si>
  <si>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</si>
  <si>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</si>
  <si>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</si>
  <si>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</si>
  <si>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</si>
  <si>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</si>
  <si>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</si>
  <si>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</si>
  <si>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</si>
  <si>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</si>
  <si>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</si>
  <si>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</si>
  <si>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</si>
  <si>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</si>
  <si>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</si>
  <si>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</si>
  <si>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</si>
  <si>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</si>
  <si>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</si>
  <si>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</si>
  <si>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</si>
  <si>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</si>
  <si>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</si>
  <si>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</si>
  <si>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</si>
  <si>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</si>
  <si>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</si>
  <si>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</si>
  <si>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</si>
  <si>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</si>
  <si>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</si>
  <si>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</si>
  <si>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</si>
  <si>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</si>
  <si>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</si>
  <si>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</si>
  <si>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</si>
  <si>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</si>
  <si>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</si>
  <si>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</si>
  <si>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</si>
  <si>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</si>
  <si>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</si>
  <si>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</si>
  <si>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</si>
  <si>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</si>
  <si>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</si>
  <si>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</si>
  <si>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</si>
  <si>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</si>
  <si>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</si>
  <si>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</si>
  <si>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</si>
  <si>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</si>
  <si>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</si>
  <si>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</si>
  <si>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</si>
  <si>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</si>
  <si>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</si>
  <si>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</si>
  <si>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</si>
  <si>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</si>
  <si>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</si>
  <si>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</si>
  <si>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</si>
  <si>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</si>
  <si>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</si>
  <si>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</si>
  <si>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</si>
  <si>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</si>
  <si>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</si>
  <si>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</si>
  <si>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</si>
  <si>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</si>
  <si>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</si>
  <si>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</si>
  <si>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</si>
  <si>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</si>
  <si>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</si>
  <si>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</si>
  <si>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</si>
  <si>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</si>
  <si>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</si>
  <si>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</si>
  <si>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</si>
  <si>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</si>
  <si>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</si>
  <si>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</si>
  <si>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</si>
  <si>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</si>
  <si>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</si>
  <si>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</si>
  <si>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</si>
  <si>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</si>
  <si>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</si>
  <si>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</si>
  <si>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</si>
  <si>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</si>
  <si>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</si>
  <si>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</si>
  <si>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</si>
  <si>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</si>
  <si>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</si>
  <si>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</si>
  <si>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</si>
  <si>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</si>
  <si>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</si>
  <si>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</si>
  <si>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</si>
  <si>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</si>
  <si>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</si>
  <si>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</si>
  <si>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</si>
  <si>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</si>
  <si>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</si>
  <si>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</si>
  <si>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</si>
  <si>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</si>
  <si>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</si>
  <si>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</si>
  <si>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</si>
  <si>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</si>
  <si>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</si>
  <si>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</si>
  <si>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</si>
  <si>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</si>
  <si>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</si>
  <si>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</si>
  <si>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</si>
  <si>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</si>
  <si>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</si>
  <si>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</si>
  <si>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</si>
  <si>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</si>
  <si>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</si>
  <si>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</si>
  <si>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</si>
  <si>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</si>
  <si>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</si>
  <si>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</si>
  <si>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</si>
  <si>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</si>
  <si>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</si>
  <si>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</si>
  <si>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</si>
  <si>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</si>
  <si>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</si>
  <si>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</si>
  <si>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</si>
  <si>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</si>
  <si>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</si>
  <si>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</si>
  <si>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</si>
  <si>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</si>
  <si>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</si>
  <si>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</si>
  <si>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</si>
  <si>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</si>
  <si>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</si>
  <si>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</si>
  <si>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</si>
  <si>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</si>
  <si>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</si>
  <si>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</si>
  <si>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</si>
  <si>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</si>
  <si>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</si>
  <si>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</si>
  <si>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</si>
  <si>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</si>
  <si>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</si>
  <si>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</si>
  <si>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</si>
  <si>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</si>
  <si>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</si>
  <si>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</si>
  <si>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</si>
  <si>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</si>
  <si>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</si>
  <si>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</si>
  <si>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</si>
  <si>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</si>
  <si>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</si>
  <si>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</si>
  <si>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</si>
  <si>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</si>
  <si>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</si>
  <si>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</si>
  <si>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</si>
  <si>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</si>
  <si>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</si>
  <si>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</si>
  <si>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</si>
  <si>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</si>
  <si>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</si>
  <si>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</si>
  <si>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</si>
  <si>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</si>
  <si>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</si>
  <si>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</si>
  <si>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</si>
  <si>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</si>
  <si>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</si>
  <si>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</si>
  <si>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</si>
  <si>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</si>
  <si>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</si>
  <si>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</si>
  <si>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</si>
  <si>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</si>
  <si>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</si>
  <si>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</si>
  <si>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</si>
  <si>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</si>
  <si>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</si>
  <si>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</si>
  <si>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</si>
  <si>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</si>
  <si>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</si>
  <si>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</si>
  <si>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</si>
  <si>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</si>
  <si>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</si>
  <si>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</si>
  <si>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</si>
  <si>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</si>
  <si>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</si>
  <si>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</si>
  <si>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</si>
  <si>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</si>
  <si>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</si>
  <si>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</si>
  <si>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</si>
  <si>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</si>
  <si>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</si>
  <si>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</si>
  <si>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</si>
  <si>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</si>
  <si>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</si>
  <si>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</si>
  <si>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</si>
  <si>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</si>
  <si>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</si>
  <si>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</si>
  <si>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</si>
  <si>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</si>
  <si>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</si>
  <si>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</si>
  <si>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</si>
  <si>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</si>
  <si>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</si>
  <si>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</si>
  <si>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</si>
  <si>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</si>
  <si>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</si>
  <si>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</si>
  <si>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</si>
  <si>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</si>
  <si>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</si>
  <si>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</si>
  <si>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</si>
  <si>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</si>
  <si>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</si>
  <si>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</si>
  <si>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</si>
  <si>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</si>
  <si>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</si>
  <si>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</si>
  <si>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</si>
  <si>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</si>
  <si>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</si>
  <si>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</si>
  <si>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</si>
  <si>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</si>
  <si>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</si>
  <si>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</si>
  <si>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</si>
  <si>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</si>
  <si>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</si>
  <si>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</si>
  <si>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</si>
  <si>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</si>
  <si>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</si>
  <si>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</si>
  <si>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</si>
  <si>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</si>
  <si>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</si>
  <si>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</si>
  <si>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</si>
  <si>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</si>
  <si>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</si>
  <si>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</si>
  <si>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</si>
  <si>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</si>
  <si>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</si>
  <si>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</si>
  <si>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</si>
  <si>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</si>
  <si>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</si>
  <si>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</si>
  <si>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</si>
  <si>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</si>
  <si>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</si>
  <si>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</si>
  <si>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</si>
  <si>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</si>
  <si>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</si>
  <si>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</si>
  <si>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</si>
  <si>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</si>
  <si>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</si>
  <si>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</si>
  <si>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</si>
  <si>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</si>
  <si>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</si>
  <si>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</si>
  <si>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</si>
  <si>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</si>
  <si>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</si>
  <si>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</si>
  <si>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</si>
  <si>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</si>
  <si>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</si>
  <si>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</si>
  <si>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</si>
  <si>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</si>
  <si>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</si>
  <si>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</si>
  <si>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</si>
  <si>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</si>
  <si>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</si>
  <si>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</si>
  <si>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</si>
  <si>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</si>
  <si>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</si>
  <si>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</si>
  <si>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</si>
  <si>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</si>
  <si>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</si>
  <si>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</si>
  <si>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</si>
  <si>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</si>
  <si>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</si>
  <si>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</si>
  <si>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</si>
  <si>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</si>
  <si>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</si>
  <si>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</si>
  <si>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</si>
  <si>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</si>
  <si>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</si>
  <si>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</si>
  <si>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</si>
  <si>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</si>
  <si>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</si>
  <si>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</si>
  <si>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</si>
  <si>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</si>
  <si>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</si>
  <si>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</si>
  <si>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</si>
  <si>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</si>
  <si>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</si>
  <si>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</si>
  <si>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</si>
  <si>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</si>
  <si>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</si>
  <si>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</si>
  <si>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</si>
  <si>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</si>
  <si>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</si>
  <si>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</si>
  <si>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</si>
  <si>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</si>
  <si>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</si>
  <si>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</si>
  <si>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</si>
  <si>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</si>
  <si>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</si>
  <si>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</si>
  <si>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</si>
  <si>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</si>
  <si>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</si>
  <si>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</si>
  <si>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</si>
  <si>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</si>
  <si>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</si>
  <si>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</si>
  <si>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</si>
  <si>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</si>
  <si>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</si>
  <si>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</si>
  <si>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</si>
  <si>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</si>
  <si>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</si>
  <si>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</si>
  <si>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</si>
  <si>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</si>
  <si>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</si>
  <si>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</si>
  <si>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</si>
  <si>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</si>
  <si>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</si>
  <si>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</si>
  <si>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</si>
  <si>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</si>
  <si>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</si>
  <si>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</si>
  <si>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</si>
  <si>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</si>
  <si>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</si>
  <si>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</si>
  <si>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</si>
  <si>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</si>
  <si>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</si>
  <si>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</si>
  <si>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</si>
  <si>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</si>
  <si>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</si>
  <si>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</si>
  <si>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</si>
  <si>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</si>
  <si>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</si>
  <si>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</si>
  <si>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</si>
  <si>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</si>
  <si>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</si>
  <si>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</si>
  <si>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</si>
  <si>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</si>
  <si>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</si>
  <si>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</si>
  <si>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</si>
  <si>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</si>
  <si>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</si>
  <si>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</si>
  <si>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</si>
  <si>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</si>
  <si>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</si>
  <si>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</si>
  <si>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</si>
  <si>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</si>
  <si>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</si>
  <si>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</si>
  <si>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</si>
  <si>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</si>
  <si>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</si>
  <si>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</si>
  <si>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</si>
  <si>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</si>
  <si>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</si>
  <si>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</si>
  <si>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</si>
  <si>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</si>
  <si>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</si>
  <si>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</si>
  <si>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</si>
  <si>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</si>
  <si>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</si>
  <si>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</si>
  <si>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</si>
  <si>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</si>
  <si>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</si>
  <si>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</si>
  <si>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</si>
  <si>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</si>
  <si>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</si>
  <si>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</si>
  <si>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</si>
  <si>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</si>
  <si>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</si>
  <si>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</si>
  <si>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</si>
  <si>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</si>
  <si>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</si>
  <si>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</si>
  <si>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</si>
  <si>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</si>
  <si>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</si>
  <si>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</si>
  <si>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</si>
  <si>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</si>
  <si>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</si>
  <si>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</si>
  <si>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</si>
  <si>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</si>
  <si>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</si>
  <si>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</si>
  <si>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</si>
  <si>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</si>
  <si>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</si>
  <si>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</si>
  <si>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</si>
  <si>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</si>
  <si>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</si>
  <si>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</si>
  <si>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</si>
  <si>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</si>
  <si>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</si>
  <si>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</si>
  <si>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</si>
  <si>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</si>
  <si>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</si>
  <si>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</si>
  <si>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</si>
  <si>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</si>
  <si>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</si>
  <si>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</si>
  <si>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</si>
  <si>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</si>
  <si>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</si>
  <si>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</si>
  <si>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</si>
  <si>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</si>
  <si>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</si>
  <si>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</si>
  <si>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</si>
  <si>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</si>
  <si>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</si>
  <si>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</si>
  <si>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</si>
  <si>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</si>
  <si>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</si>
  <si>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</si>
  <si>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</si>
  <si>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</si>
  <si>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</si>
  <si>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</si>
  <si>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</si>
  <si>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</si>
  <si>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</si>
  <si>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</si>
  <si>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</si>
  <si>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</si>
  <si>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</si>
  <si>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</si>
  <si>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</si>
  <si>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</si>
  <si>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</si>
  <si>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</si>
  <si>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</si>
  <si>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</si>
  <si>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</si>
  <si>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</si>
  <si>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</si>
  <si>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</si>
  <si>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</si>
  <si>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</si>
  <si>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</si>
  <si>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</si>
  <si>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</si>
  <si>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</si>
  <si>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</si>
  <si>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</si>
  <si>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</si>
  <si>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</si>
  <si>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</si>
  <si>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</si>
  <si>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</si>
  <si>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</si>
  <si>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</si>
  <si>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</si>
  <si>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</si>
  <si>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</si>
  <si>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</si>
  <si>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</si>
  <si>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</si>
  <si>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</si>
  <si>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</si>
  <si>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</si>
  <si>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</si>
  <si>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</si>
  <si>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</si>
  <si>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</si>
  <si>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</si>
  <si>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</si>
  <si>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</si>
  <si>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</si>
  <si>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</si>
  <si>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</si>
  <si>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</si>
  <si>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</si>
  <si>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</si>
  <si>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</si>
  <si>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</si>
  <si>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</si>
  <si>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</si>
  <si>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</si>
  <si>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</si>
  <si>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</si>
  <si>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</si>
  <si>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</si>
  <si>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</si>
  <si>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</si>
  <si>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</si>
  <si>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</si>
  <si>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</si>
  <si>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</si>
  <si>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</si>
  <si>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</si>
  <si>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</si>
  <si>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</si>
  <si>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</si>
  <si>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</si>
  <si>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</si>
  <si>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</si>
  <si>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</si>
  <si>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</si>
  <si>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</si>
  <si>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</si>
  <si>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</si>
  <si>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</si>
  <si>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</si>
  <si>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</si>
  <si>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</si>
  <si>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</si>
  <si>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</si>
  <si>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</si>
  <si>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</si>
  <si>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</si>
  <si>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</si>
  <si>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</si>
  <si>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</si>
  <si>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</si>
  <si>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</si>
  <si>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</si>
  <si>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</si>
  <si>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</si>
  <si>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</si>
  <si>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</si>
  <si>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</si>
  <si>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</si>
  <si>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</si>
  <si>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</si>
  <si>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</si>
  <si>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</si>
  <si>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</si>
  <si>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</si>
  <si>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</si>
  <si>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</si>
  <si>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</si>
  <si>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</si>
  <si>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</si>
  <si>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</si>
  <si>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</si>
  <si>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</si>
  <si>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</si>
  <si>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</si>
  <si>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</si>
  <si>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</si>
  <si>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</si>
  <si>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</si>
  <si>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</si>
  <si>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</si>
  <si>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</si>
  <si>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</si>
  <si>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</si>
  <si>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</si>
  <si>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</si>
  <si>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</si>
  <si>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</si>
  <si>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</si>
  <si>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</si>
  <si>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</si>
  <si>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</si>
  <si>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</si>
  <si>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</si>
  <si>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</si>
  <si>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</si>
  <si>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</si>
  <si>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</si>
  <si>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</si>
  <si>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</si>
  <si>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</si>
  <si>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</si>
  <si>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</si>
  <si>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</si>
  <si>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</si>
  <si>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</si>
  <si>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</si>
  <si>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</si>
  <si>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</si>
  <si>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</si>
  <si>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</si>
  <si>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</si>
  <si>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</si>
  <si>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</si>
  <si>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</si>
  <si>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</si>
  <si>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</si>
  <si>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</si>
  <si>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</si>
  <si>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</si>
  <si>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</si>
  <si>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</si>
  <si>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</si>
  <si>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</si>
  <si>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</si>
  <si>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</si>
  <si>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</si>
  <si>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</si>
  <si>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</si>
  <si>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</si>
  <si>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</si>
  <si>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</si>
  <si>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</si>
  <si>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</si>
  <si>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</si>
  <si>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</si>
  <si>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</si>
  <si>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</si>
  <si>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</si>
  <si>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</si>
  <si>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</si>
  <si>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</si>
  <si>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</si>
  <si>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</si>
  <si>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</si>
  <si>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</si>
  <si>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</si>
  <si>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</si>
  <si>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</si>
  <si>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</si>
  <si>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</si>
  <si>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</si>
  <si>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</si>
  <si>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</si>
  <si>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</si>
  <si>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</si>
  <si>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</si>
  <si>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</si>
  <si>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</si>
  <si>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</si>
  <si>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</si>
  <si>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</si>
  <si>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</si>
  <si>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</si>
  <si>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</si>
  <si>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</si>
  <si>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</si>
  <si>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</si>
  <si>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</si>
  <si>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</si>
  <si>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</si>
  <si>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</si>
  <si>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</si>
  <si>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</si>
  <si>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</si>
  <si>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</si>
  <si>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</si>
  <si>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</si>
  <si>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</si>
  <si>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</si>
  <si>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</si>
  <si>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</si>
  <si>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</si>
  <si>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</si>
  <si>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</si>
  <si>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</si>
  <si>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</si>
  <si>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</si>
  <si>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</si>
  <si>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</si>
  <si>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</si>
  <si>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</si>
  <si>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</si>
  <si>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</si>
  <si>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</si>
  <si>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</si>
  <si>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</si>
  <si>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</si>
  <si>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</si>
  <si>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</si>
  <si>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</si>
  <si>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</si>
  <si>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</si>
  <si>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</si>
  <si>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</si>
  <si>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</si>
  <si>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</si>
  <si>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</si>
  <si>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</si>
  <si>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</si>
  <si>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</si>
  <si>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</si>
  <si>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</si>
  <si>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</si>
  <si>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</si>
  <si>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</si>
  <si>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</si>
  <si>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</si>
  <si>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</si>
  <si>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</si>
  <si>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</si>
  <si>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</si>
  <si>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</si>
  <si>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</si>
  <si>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</si>
  <si>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</si>
  <si>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</si>
  <si>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</si>
  <si>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</si>
  <si>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</si>
  <si>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</si>
  <si>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</si>
  <si>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</si>
  <si>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</si>
  <si>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</si>
  <si>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</si>
  <si>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</si>
  <si>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</si>
  <si>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</si>
  <si>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</si>
  <si>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</si>
  <si>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</si>
  <si>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</si>
  <si>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</si>
  <si>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</si>
  <si>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</si>
  <si>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</si>
  <si>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</si>
  <si>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</si>
  <si>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</si>
  <si>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</si>
  <si>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</si>
  <si>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</si>
  <si>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</si>
  <si>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</si>
  <si>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</si>
  <si>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</si>
  <si>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</si>
  <si>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</si>
  <si>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</si>
  <si>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</si>
  <si>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</si>
  <si>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</si>
  <si>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</si>
  <si>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</si>
  <si>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</si>
  <si>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</si>
  <si>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</si>
  <si>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</si>
  <si>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</si>
  <si>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</si>
  <si>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</si>
  <si>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</si>
  <si>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</si>
  <si>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</si>
  <si>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</si>
  <si>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</si>
  <si>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</si>
  <si>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</si>
  <si>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</si>
  <si>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</si>
  <si>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</si>
  <si>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</si>
  <si>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</si>
  <si>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</si>
  <si>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</si>
  <si>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</si>
  <si>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</si>
  <si>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</si>
  <si>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</si>
  <si>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</si>
  <si>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</si>
  <si>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</si>
  <si>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</si>
  <si>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</si>
  <si>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</si>
  <si>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</si>
  <si>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</si>
  <si>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</si>
  <si>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</si>
  <si>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</si>
  <si>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</si>
  <si>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</si>
  <si>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</si>
  <si>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</si>
  <si>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</si>
  <si>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</si>
  <si>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</si>
  <si>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</si>
  <si>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</si>
  <si>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</si>
  <si>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</si>
  <si>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</si>
  <si>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</si>
  <si>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</si>
  <si>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</si>
  <si>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</si>
  <si>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</si>
  <si>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</si>
  <si>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</si>
  <si>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</si>
  <si>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</si>
  <si>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</si>
  <si>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</si>
  <si>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</si>
  <si>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</si>
  <si>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</si>
  <si>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</si>
  <si>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</si>
  <si>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</si>
  <si>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</si>
  <si>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</si>
  <si>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</si>
  <si>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</si>
  <si>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</si>
  <si>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</si>
  <si>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</si>
  <si>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</si>
  <si>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</si>
  <si>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</si>
  <si>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</si>
  <si>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</si>
  <si>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</si>
  <si>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</si>
  <si>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</si>
  <si>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</si>
  <si>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</si>
  <si>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</si>
  <si>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</si>
  <si>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</si>
  <si>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</si>
  <si>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</si>
  <si>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</si>
  <si>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</si>
  <si>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</si>
  <si>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</si>
  <si>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</si>
  <si>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</si>
  <si>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</si>
  <si>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</si>
  <si>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</si>
  <si>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</si>
  <si>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</si>
  <si>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</si>
  <si>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</si>
  <si>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</si>
  <si>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</si>
  <si>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</si>
  <si>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</si>
  <si>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</si>
  <si>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</si>
  <si>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</si>
  <si>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</si>
  <si>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</si>
  <si>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</si>
  <si>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</si>
  <si>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</si>
  <si>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</si>
  <si>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</si>
  <si>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</si>
  <si>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</si>
  <si>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</si>
  <si>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</si>
  <si>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</si>
  <si>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</si>
  <si>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</si>
  <si>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</si>
  <si>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</si>
  <si>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</si>
  <si>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</si>
  <si>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</si>
  <si>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</si>
  <si>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</si>
  <si>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</si>
  <si>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</si>
  <si>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</si>
  <si>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</si>
  <si>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</si>
  <si>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</si>
  <si>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</si>
  <si>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</si>
  <si>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</si>
  <si>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</si>
  <si>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</si>
  <si>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</si>
  <si>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</si>
  <si>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</si>
  <si>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</si>
  <si>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</si>
  <si>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</si>
  <si>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</si>
  <si>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</si>
  <si>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</si>
  <si>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</si>
  <si>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</si>
  <si>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</si>
  <si>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</si>
  <si>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</si>
  <si>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</si>
  <si>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</si>
  <si>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</si>
  <si>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</si>
  <si>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</si>
  <si>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</si>
  <si>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</si>
  <si>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</si>
  <si>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</si>
  <si>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</si>
  <si>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</si>
  <si>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</si>
  <si>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</si>
  <si>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</si>
  <si>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</si>
  <si>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</si>
  <si>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</si>
  <si>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</si>
  <si>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</si>
  <si>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</si>
  <si>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</si>
  <si>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</si>
  <si>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</si>
  <si>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</si>
  <si>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</si>
  <si>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</si>
  <si>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</si>
  <si>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</si>
  <si>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</si>
  <si>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</si>
  <si>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</si>
  <si>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</si>
  <si>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</si>
  <si>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</si>
  <si>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</si>
  <si>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</si>
  <si>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</si>
  <si>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</si>
  <si>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</si>
  <si>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</si>
  <si>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</si>
  <si>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</si>
  <si>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</si>
  <si>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</si>
  <si>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</si>
  <si>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</si>
  <si>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</si>
  <si>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</si>
  <si>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</si>
  <si>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</si>
  <si>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</si>
  <si>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</si>
  <si>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</si>
  <si>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</si>
  <si>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</si>
  <si>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</si>
  <si>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</si>
  <si>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</si>
  <si>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</si>
  <si>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</si>
  <si>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</si>
  <si>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</si>
  <si>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</si>
  <si>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</si>
  <si>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</si>
  <si>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</si>
  <si>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</si>
  <si>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</si>
  <si>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</si>
  <si>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</si>
  <si>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</si>
  <si>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</si>
  <si>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</si>
  <si>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</si>
  <si>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</si>
  <si>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</si>
  <si>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</si>
  <si>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</si>
  <si>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</si>
  <si>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</si>
  <si>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</si>
  <si>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</si>
  <si>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</si>
  <si>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</si>
  <si>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</si>
  <si>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</si>
  <si>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</si>
  <si>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</si>
  <si>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</si>
  <si>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</si>
  <si>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</si>
  <si>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</si>
  <si>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</si>
  <si>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</si>
  <si>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</si>
  <si>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</si>
  <si>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</si>
  <si>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</si>
  <si>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</si>
  <si>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</si>
  <si>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</si>
  <si>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</si>
  <si>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</si>
  <si>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</si>
  <si>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</si>
  <si>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</si>
  <si>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</si>
  <si>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</si>
  <si>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</si>
  <si>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</si>
  <si>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</si>
  <si>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</si>
  <si>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</si>
  <si>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</si>
  <si>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</si>
  <si>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</si>
  <si>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</si>
  <si>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</si>
  <si>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</si>
  <si>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</si>
  <si>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</si>
  <si>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</si>
  <si>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</si>
  <si>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</si>
  <si>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</si>
  <si>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</si>
  <si>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</si>
  <si>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</si>
  <si>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</si>
  <si>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</si>
  <si>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</si>
  <si>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</si>
  <si>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</si>
  <si>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</si>
  <si>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</si>
  <si>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</si>
  <si>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</si>
  <si>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</si>
  <si>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</si>
  <si>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</si>
  <si>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</si>
  <si>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</si>
  <si>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</si>
  <si>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</si>
  <si>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</si>
  <si>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</si>
  <si>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</si>
  <si>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</si>
  <si>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</si>
  <si>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</si>
  <si>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</si>
  <si>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</si>
  <si>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</si>
  <si>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</si>
  <si>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</si>
  <si>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</si>
  <si>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</si>
  <si>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</si>
  <si>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</si>
  <si>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</si>
  <si>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</si>
  <si>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</si>
  <si>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</si>
  <si>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</si>
  <si>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</si>
  <si>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</si>
  <si>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</si>
  <si>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</si>
  <si>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</si>
  <si>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</si>
  <si>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</si>
  <si>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</si>
  <si>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</si>
  <si>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</si>
  <si>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</si>
  <si>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</si>
  <si>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</si>
  <si>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</si>
  <si>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</si>
  <si>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</si>
  <si>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</si>
  <si>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</si>
  <si>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</si>
  <si>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</si>
  <si>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</si>
  <si>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</si>
  <si>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</si>
  <si>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</si>
  <si>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</si>
  <si>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</si>
  <si>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</si>
  <si>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</si>
  <si>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</si>
  <si>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</si>
  <si>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</si>
  <si>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</si>
  <si>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</si>
  <si>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</si>
  <si>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</si>
  <si>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</si>
  <si>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</si>
  <si>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</si>
  <si>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</si>
  <si>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</si>
  <si>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</si>
  <si>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</si>
  <si>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</si>
  <si>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</si>
  <si>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</si>
  <si>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</si>
  <si>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</si>
  <si>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</si>
  <si>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</si>
  <si>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</si>
  <si>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</si>
  <si>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</si>
  <si>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</si>
  <si>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</si>
  <si>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</si>
  <si>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</si>
  <si>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</si>
  <si>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</si>
  <si>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</si>
  <si>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</si>
  <si>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</si>
  <si>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</si>
  <si>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</si>
  <si>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</si>
  <si>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</si>
  <si>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</si>
  <si>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</si>
  <si>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</si>
  <si>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</si>
  <si>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</si>
  <si>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</si>
  <si>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</si>
  <si>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</si>
  <si>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</si>
  <si>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</si>
  <si>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</si>
  <si>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</si>
  <si>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</si>
  <si>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</si>
  <si>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</si>
  <si>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</si>
  <si>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</si>
  <si>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</si>
  <si>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</si>
  <si>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</si>
  <si>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</si>
  <si>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</si>
  <si>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</si>
  <si>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</si>
  <si>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</si>
  <si>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</si>
  <si>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</si>
  <si>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</si>
  <si>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</si>
  <si>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</si>
  <si>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</si>
  <si>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</si>
  <si>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</si>
  <si>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</si>
  <si>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</si>
  <si>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</si>
  <si>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</si>
  <si>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</si>
  <si>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</si>
  <si>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</si>
  <si>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</si>
  <si>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</si>
  <si>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</si>
  <si>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</si>
  <si>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</si>
  <si>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</si>
  <si>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</si>
  <si>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</si>
  <si>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</si>
  <si>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</si>
  <si>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</si>
  <si>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</si>
  <si>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</si>
  <si>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</si>
  <si>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</si>
  <si>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</si>
  <si>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</si>
  <si>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</si>
  <si>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</si>
  <si>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</si>
  <si>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</si>
  <si>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</si>
  <si>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</si>
  <si>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</si>
  <si>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</si>
  <si>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</si>
  <si>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</si>
  <si>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</si>
  <si>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</si>
  <si>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</si>
  <si>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</si>
  <si>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</si>
  <si>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</si>
  <si>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</si>
  <si>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</si>
  <si>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</si>
  <si>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</si>
  <si>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</si>
  <si>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</si>
  <si>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</si>
  <si>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</si>
  <si>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</si>
  <si>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</si>
  <si>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</si>
  <si>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</si>
  <si>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</si>
  <si>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</si>
  <si>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</si>
  <si>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</si>
  <si>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</si>
  <si>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</si>
  <si>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</si>
  <si>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</si>
  <si>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</si>
  <si>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</si>
  <si>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</si>
  <si>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</si>
  <si>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</si>
  <si>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</si>
  <si>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</si>
  <si>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</si>
  <si>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</si>
  <si>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</si>
  <si>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</si>
  <si>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</si>
  <si>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</si>
  <si>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</si>
  <si>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</si>
  <si>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</si>
  <si>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</si>
  <si>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</si>
  <si>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</si>
  <si>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</si>
  <si>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</si>
  <si>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</si>
  <si>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</si>
  <si>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</si>
  <si>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</si>
  <si>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</si>
  <si>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</si>
  <si>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</si>
  <si>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</si>
  <si>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</si>
  <si>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</si>
  <si>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</si>
  <si>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</si>
  <si>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</si>
  <si>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</si>
  <si>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</si>
  <si>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</si>
  <si>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</si>
  <si>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</si>
  <si>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</si>
  <si>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</si>
  <si>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</si>
  <si>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</si>
  <si>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</si>
  <si>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</si>
  <si>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</si>
  <si>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</si>
  <si>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</si>
  <si>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</si>
  <si>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</si>
  <si>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</si>
  <si>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</si>
  <si>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</si>
  <si>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</si>
  <si>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</si>
  <si>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</si>
  <si>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</si>
  <si>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</si>
  <si>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</si>
  <si>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</si>
  <si>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</si>
  <si>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</si>
  <si>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</si>
  <si>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</si>
  <si>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</si>
  <si>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</si>
  <si>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</si>
  <si>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</si>
  <si>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</si>
  <si>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</si>
  <si>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</si>
  <si>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</si>
  <si>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</si>
  <si>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</si>
  <si>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</si>
  <si>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</si>
  <si>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</si>
  <si>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</si>
  <si>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</si>
  <si>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</si>
  <si>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</si>
  <si>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</si>
  <si>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</si>
  <si>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</si>
  <si>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</si>
  <si>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</si>
  <si>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</si>
  <si>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</si>
  <si>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</si>
  <si>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</si>
  <si>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</si>
  <si>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</si>
  <si>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</si>
  <si>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</si>
  <si>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</si>
  <si>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</si>
  <si>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</si>
  <si>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</si>
  <si>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</si>
  <si>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</si>
  <si>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</si>
  <si>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</si>
  <si>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</si>
  <si>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</si>
  <si>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</si>
  <si>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</si>
  <si>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</si>
  <si>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</si>
  <si>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</si>
  <si>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</si>
  <si>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</si>
  <si>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</si>
  <si>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</si>
  <si>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</si>
  <si>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</si>
  <si>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</si>
  <si>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</si>
  <si>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</si>
  <si>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</si>
  <si>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</si>
  <si>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</si>
  <si>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</si>
  <si>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</si>
  <si>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</si>
  <si>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</si>
  <si>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</si>
  <si>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</si>
  <si>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</si>
  <si>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</si>
  <si>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</si>
  <si>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</si>
  <si>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</si>
  <si>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</si>
  <si>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</si>
  <si>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</si>
  <si>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</si>
  <si>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</si>
  <si>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</si>
  <si>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</si>
  <si>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</si>
  <si>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</si>
  <si>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</si>
  <si>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</si>
  <si>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</si>
  <si>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</si>
  <si>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</si>
  <si>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</si>
  <si>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</si>
  <si>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</si>
  <si>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</si>
  <si>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</si>
  <si>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</si>
  <si>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</si>
  <si>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</si>
  <si>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</si>
  <si>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</si>
  <si>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</si>
  <si>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</si>
  <si>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</si>
  <si>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</si>
  <si>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</si>
  <si>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</si>
  <si>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</si>
  <si>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</si>
  <si>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</si>
  <si>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</si>
  <si>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</si>
  <si>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</si>
  <si>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</si>
  <si>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</si>
  <si>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</si>
  <si>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</si>
  <si>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</si>
  <si>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</si>
  <si>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</si>
  <si>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</si>
  <si>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</si>
  <si>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</si>
  <si>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</si>
  <si>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</si>
  <si>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</si>
  <si>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</si>
  <si>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</si>
  <si>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</si>
  <si>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</si>
  <si>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</si>
  <si>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</si>
  <si>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</si>
  <si>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</si>
  <si>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</si>
  <si>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</si>
  <si>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</si>
  <si>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</si>
  <si>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</si>
  <si>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</si>
  <si>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</si>
  <si>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</si>
  <si>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</si>
  <si>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</si>
  <si>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</si>
  <si>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</si>
  <si>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</si>
  <si>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</si>
  <si>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</si>
  <si>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</si>
  <si>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</si>
  <si>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</si>
  <si>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</si>
  <si>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</si>
  <si>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</si>
  <si>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</si>
  <si>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</si>
  <si>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</si>
  <si>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</si>
  <si>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</si>
  <si>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</si>
  <si>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</si>
  <si>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</si>
  <si>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</si>
  <si>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</si>
  <si>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</si>
  <si>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</si>
  <si>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</si>
  <si>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</si>
  <si>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</si>
  <si>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</si>
  <si>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</si>
  <si>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</si>
  <si>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</si>
  <si>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</si>
  <si>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</si>
  <si>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</si>
  <si>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</si>
  <si>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</si>
  <si>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</si>
  <si>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</si>
  <si>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</si>
  <si>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</si>
  <si>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</si>
  <si>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</si>
  <si>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</si>
  <si>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</si>
  <si>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</si>
  <si>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</si>
  <si>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</si>
  <si>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</si>
  <si>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</si>
  <si>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</si>
  <si>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</si>
  <si>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</si>
  <si>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</si>
  <si>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</si>
  <si>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</si>
  <si>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</si>
  <si>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</si>
  <si>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</si>
  <si>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</si>
  <si>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</si>
  <si>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</si>
  <si>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</si>
  <si>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</si>
  <si>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</si>
  <si>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</si>
  <si>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</si>
  <si>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</si>
  <si>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</si>
  <si>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</si>
  <si>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</si>
  <si>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</si>
  <si>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</si>
  <si>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</si>
  <si>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</si>
  <si>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</si>
  <si>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</si>
  <si>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</si>
  <si>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</si>
  <si>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</si>
  <si>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</si>
  <si>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</si>
  <si>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</si>
  <si>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</si>
  <si>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</si>
  <si>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</si>
  <si>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</si>
  <si>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</si>
  <si>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</si>
  <si>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</si>
  <si>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</si>
  <si>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</si>
  <si>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</si>
  <si>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</si>
  <si>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</si>
  <si>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</si>
  <si>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</si>
  <si>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</si>
  <si>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</si>
  <si>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</si>
  <si>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</si>
  <si>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</si>
  <si>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</si>
  <si>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</si>
  <si>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</si>
  <si>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</si>
  <si>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</si>
  <si>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</si>
  <si>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</si>
  <si>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</si>
  <si>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</si>
  <si>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</si>
  <si>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</si>
  <si>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</si>
  <si>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</si>
  <si>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</si>
  <si>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</si>
  <si>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</si>
  <si>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</si>
  <si>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</si>
  <si>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</si>
  <si>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</si>
  <si>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</si>
  <si>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</si>
  <si>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</si>
  <si>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</si>
  <si>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</si>
  <si>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</si>
  <si>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</si>
  <si>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</si>
  <si>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</si>
  <si>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</si>
  <si>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</si>
  <si>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</si>
  <si>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</si>
  <si>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</si>
  <si>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</si>
  <si>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</si>
  <si>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</si>
  <si>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</si>
  <si>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</si>
  <si>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</si>
  <si>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</si>
  <si>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</si>
  <si>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</si>
  <si>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</si>
  <si>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</si>
  <si>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</si>
  <si>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</si>
  <si>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</si>
  <si>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</si>
  <si>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</si>
  <si>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</si>
  <si>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</si>
  <si>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</si>
  <si>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</si>
  <si>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</si>
  <si>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</si>
  <si>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</si>
  <si>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</si>
  <si>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</si>
  <si>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</si>
  <si>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</si>
  <si>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</si>
  <si>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</si>
  <si>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</si>
  <si>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</si>
  <si>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</si>
  <si>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</si>
  <si>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</si>
  <si>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</si>
  <si>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</si>
  <si>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</si>
  <si>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</si>
  <si>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</si>
  <si>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</si>
  <si>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</si>
  <si>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</si>
  <si>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</si>
  <si>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</si>
  <si>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</si>
  <si>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</si>
  <si>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</si>
  <si>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</si>
  <si>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</si>
  <si>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</si>
  <si>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</si>
  <si>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</si>
  <si>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</si>
  <si>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</si>
  <si>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</si>
  <si>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</si>
  <si>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</si>
  <si>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</si>
  <si>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</si>
  <si>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</si>
  <si>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</si>
  <si>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</si>
  <si>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</si>
  <si>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</si>
  <si>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</si>
  <si>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</si>
  <si>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</si>
  <si>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</si>
  <si>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</si>
  <si>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</si>
  <si>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</si>
  <si>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</si>
  <si>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</si>
  <si>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</si>
  <si>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</si>
  <si>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</si>
  <si>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</si>
  <si>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</si>
  <si>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</si>
  <si>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</si>
  <si>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</si>
  <si>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</si>
  <si>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</si>
  <si>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</si>
  <si>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</si>
  <si>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</si>
  <si>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</si>
  <si>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</si>
  <si>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</si>
  <si>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</si>
  <si>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</si>
  <si>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</si>
  <si>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</si>
  <si>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</si>
  <si>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</si>
  <si>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</si>
  <si>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</si>
  <si>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</si>
  <si>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</si>
  <si>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</si>
  <si>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</si>
  <si>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</si>
  <si>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</si>
  <si>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</si>
  <si>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</si>
  <si>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</si>
  <si>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</si>
  <si>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</si>
  <si>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</si>
  <si>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</si>
  <si>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</si>
  <si>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</si>
  <si>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</si>
  <si>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</si>
  <si>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</si>
  <si>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</si>
  <si>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</si>
  <si>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</si>
  <si>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</si>
  <si>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</si>
  <si>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</si>
  <si>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</si>
  <si>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</si>
  <si>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</si>
  <si>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</si>
  <si>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</si>
  <si>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</si>
  <si>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</si>
  <si>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</si>
  <si>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</si>
  <si>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</si>
  <si>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</si>
  <si>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</si>
  <si>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</si>
  <si>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</si>
  <si>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</si>
  <si>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</si>
  <si>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</si>
  <si>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</si>
  <si>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</si>
  <si>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</si>
  <si>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</si>
  <si>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</si>
  <si>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</si>
  <si>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</si>
  <si>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</si>
  <si>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</si>
  <si>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</si>
  <si>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</si>
  <si>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</si>
  <si>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</si>
  <si>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</si>
  <si>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</si>
  <si>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</si>
  <si>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</si>
  <si>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</si>
  <si>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</si>
  <si>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</si>
  <si>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</si>
  <si>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</si>
  <si>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</si>
  <si>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</si>
  <si>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</si>
  <si>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</si>
  <si>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</si>
  <si>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</si>
  <si>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</si>
  <si>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</si>
  <si>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</si>
  <si>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</si>
  <si>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</si>
  <si>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</si>
  <si>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</si>
  <si>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</si>
  <si>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</si>
  <si>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</si>
  <si>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</si>
  <si>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</si>
  <si>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</si>
  <si>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</si>
  <si>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</si>
  <si>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</si>
  <si>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</si>
  <si>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</si>
  <si>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</si>
  <si>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</si>
  <si>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</si>
  <si>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</si>
  <si>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</si>
  <si>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</si>
  <si>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</si>
  <si>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</si>
  <si>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</si>
  <si>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</si>
  <si>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</si>
  <si>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</si>
  <si>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</si>
  <si>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</si>
  <si>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</si>
  <si>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</si>
  <si>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</si>
  <si>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</si>
  <si>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</si>
  <si>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</si>
  <si>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</si>
  <si>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</si>
  <si>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</si>
  <si>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</si>
  <si>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</si>
  <si>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</si>
  <si>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</si>
  <si>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</si>
  <si>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</si>
  <si>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</si>
  <si>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</si>
  <si>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</si>
  <si>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</si>
  <si>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</si>
  <si>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</si>
  <si>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</si>
  <si>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</si>
  <si>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</si>
  <si>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</si>
  <si>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</si>
  <si>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</si>
  <si>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</si>
  <si>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</si>
  <si>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</si>
  <si>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</si>
  <si>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</si>
  <si>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</si>
  <si>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</si>
  <si>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</si>
  <si>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</si>
  <si>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</si>
  <si>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</si>
  <si>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</si>
  <si>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</si>
  <si>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</si>
  <si>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</si>
  <si>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</si>
  <si>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</si>
  <si>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</si>
  <si>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</si>
  <si>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</si>
  <si>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</si>
  <si>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</si>
  <si>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</si>
  <si>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</si>
  <si>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</si>
  <si>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</si>
  <si>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</si>
  <si>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</si>
  <si>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</si>
  <si>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</si>
  <si>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</si>
  <si>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</si>
  <si>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</si>
  <si>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</si>
  <si>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</si>
  <si>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</si>
  <si>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</si>
  <si>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</si>
  <si>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</si>
  <si>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</si>
  <si>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</si>
  <si>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</si>
  <si>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</si>
  <si>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</si>
  <si>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</si>
  <si>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</si>
  <si>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</si>
  <si>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</si>
  <si>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</si>
  <si>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</si>
  <si>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</si>
  <si>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</si>
  <si>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</si>
  <si>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</si>
  <si>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</si>
  <si>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</si>
  <si>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</si>
  <si>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</si>
  <si>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</si>
  <si>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</si>
  <si>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</si>
  <si>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</si>
  <si>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</si>
  <si>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</si>
  <si>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</si>
  <si>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</si>
  <si>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</si>
  <si>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</si>
  <si>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</si>
  <si>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</si>
  <si>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</si>
  <si>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</si>
  <si>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</si>
  <si>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</si>
  <si>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</si>
  <si>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</si>
  <si>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</si>
  <si>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</si>
  <si>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</si>
  <si>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</si>
  <si>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</si>
  <si>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</si>
  <si>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</si>
  <si>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</si>
  <si>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</si>
  <si>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</si>
  <si>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</si>
  <si>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</si>
  <si>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</si>
  <si>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</si>
  <si>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</si>
  <si>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</si>
  <si>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</si>
  <si>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</si>
  <si>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</si>
  <si>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</si>
  <si>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</si>
  <si>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</si>
  <si>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</si>
  <si>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</si>
  <si>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</si>
  <si>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</si>
  <si>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</si>
  <si>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</si>
  <si>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</si>
  <si>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</si>
  <si>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</si>
  <si>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</si>
  <si>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</si>
  <si>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</si>
  <si>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</si>
  <si>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</si>
  <si>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</si>
  <si>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</si>
  <si>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</si>
  <si>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</si>
  <si>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</si>
  <si>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</si>
  <si>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</si>
  <si>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</si>
  <si>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</si>
  <si>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</si>
  <si>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</si>
  <si>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</si>
  <si>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</si>
  <si>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</si>
  <si>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</si>
  <si>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</si>
  <si>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</si>
  <si>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</si>
  <si>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</si>
  <si>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</si>
  <si>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</si>
  <si>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</si>
  <si>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</si>
  <si>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</si>
  <si>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</si>
  <si>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</si>
  <si>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</si>
  <si>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</si>
  <si>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</si>
  <si>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</si>
  <si>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</si>
  <si>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</si>
  <si>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</si>
  <si>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</si>
  <si>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</si>
  <si>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</si>
  <si>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</si>
  <si>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</si>
  <si>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</si>
  <si>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</si>
  <si>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</si>
  <si>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</si>
  <si>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</si>
  <si>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</si>
  <si>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</si>
  <si>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</si>
  <si>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</si>
  <si>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</si>
  <si>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</si>
  <si>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</si>
  <si>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</si>
  <si>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</si>
  <si>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</si>
  <si>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</si>
  <si>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</si>
  <si>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</si>
  <si>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</si>
  <si>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</si>
  <si>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</si>
  <si>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</si>
  <si>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</si>
  <si>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</si>
  <si>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</si>
  <si>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</si>
  <si>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</si>
  <si>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</si>
  <si>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</si>
  <si>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</si>
  <si>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</si>
  <si>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</si>
  <si>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</si>
  <si>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</si>
  <si>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</si>
  <si>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</si>
  <si>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</si>
  <si>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</si>
  <si>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</si>
  <si>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</si>
  <si>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</si>
  <si>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</si>
  <si>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</si>
  <si>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</si>
  <si>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</si>
  <si>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</si>
  <si>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</si>
  <si>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</si>
  <si>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</si>
  <si>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</si>
  <si>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</si>
  <si>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</si>
  <si>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</si>
  <si>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</si>
  <si>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</si>
  <si>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</si>
  <si>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</si>
  <si>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</si>
  <si>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</si>
  <si>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</si>
  <si>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</si>
  <si>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</si>
  <si>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</si>
  <si>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</si>
  <si>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</si>
  <si>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</si>
  <si>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</si>
  <si>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</si>
  <si>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</si>
  <si>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</si>
  <si>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</si>
  <si>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</si>
  <si>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</si>
  <si>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</si>
  <si>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</si>
  <si>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</si>
  <si>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</si>
  <si>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</si>
  <si>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</si>
  <si>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</si>
  <si>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</si>
  <si>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</si>
  <si>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</si>
  <si>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</si>
  <si>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</si>
  <si>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</si>
  <si>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</si>
  <si>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</si>
  <si>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</si>
  <si>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</si>
  <si>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</si>
  <si>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</si>
  <si>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</si>
  <si>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</si>
  <si>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</si>
  <si>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</si>
  <si>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</si>
  <si>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</si>
  <si>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</si>
  <si>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</si>
  <si>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</si>
  <si>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</si>
  <si>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</si>
  <si>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</si>
  <si>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</si>
  <si>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</si>
  <si>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</si>
  <si>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</si>
  <si>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</si>
  <si>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</si>
  <si>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</si>
  <si>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</si>
  <si>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</si>
  <si>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</si>
  <si>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</si>
  <si>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</si>
  <si>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</si>
  <si>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</si>
  <si>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</si>
  <si>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</si>
  <si>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</si>
  <si>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</si>
  <si>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</si>
  <si>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</si>
  <si>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</si>
  <si>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</si>
  <si>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</si>
  <si>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</si>
  <si>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</si>
  <si>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</si>
  <si>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</si>
  <si>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</si>
  <si>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</si>
  <si>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</si>
  <si>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</si>
  <si>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</si>
  <si>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</si>
  <si>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</si>
  <si>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</si>
  <si>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</si>
  <si>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</si>
  <si>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</si>
  <si>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</si>
  <si>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</si>
  <si>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</si>
  <si>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</si>
  <si>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</si>
  <si>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</si>
  <si>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</si>
  <si>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</si>
  <si>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</si>
  <si>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</si>
  <si>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</si>
  <si>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</si>
  <si>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</si>
  <si>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</si>
  <si>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</si>
  <si>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</si>
  <si>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</si>
  <si>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</si>
  <si>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</si>
  <si>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</si>
  <si>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</si>
  <si>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</si>
  <si>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</si>
  <si>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</si>
  <si>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</si>
  <si>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</si>
  <si>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</si>
  <si>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</si>
  <si>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</si>
  <si>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</si>
  <si>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</si>
  <si>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</si>
  <si>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</si>
  <si>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</si>
  <si>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</si>
  <si>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</si>
  <si>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</si>
  <si>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</si>
  <si>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</si>
  <si>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</si>
  <si>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</si>
  <si>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</si>
  <si>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</si>
  <si>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</si>
  <si>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</si>
  <si>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</si>
  <si>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</si>
  <si>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</si>
  <si>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</si>
  <si>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</si>
  <si>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</si>
  <si>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</si>
  <si>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</si>
  <si>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</si>
  <si>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</si>
  <si>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</si>
  <si>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</si>
  <si>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</si>
  <si>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</si>
  <si>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</si>
  <si>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</si>
  <si>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</si>
  <si>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</si>
  <si>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</si>
  <si>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</si>
  <si>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</si>
  <si>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</si>
  <si>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</si>
  <si>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</si>
  <si>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</si>
  <si>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</si>
  <si>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</si>
  <si>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</si>
  <si>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</si>
  <si>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</si>
  <si>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</si>
  <si>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</si>
  <si>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</si>
  <si>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</si>
  <si>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</si>
  <si>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</si>
  <si>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</si>
  <si>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</si>
  <si>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</si>
  <si>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</si>
  <si>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</si>
  <si>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</si>
  <si>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</si>
  <si>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</si>
  <si>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</si>
  <si>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</si>
  <si>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</si>
  <si>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</si>
  <si>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</si>
  <si>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</si>
  <si>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</si>
  <si>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</si>
  <si>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</si>
  <si>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</si>
  <si>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</si>
  <si>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</si>
  <si>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</si>
  <si>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</si>
  <si>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</si>
  <si>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</si>
  <si>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</si>
  <si>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</si>
  <si>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</si>
  <si>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</si>
  <si>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</si>
  <si>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</si>
  <si>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</si>
  <si>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</si>
  <si>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</si>
  <si>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</si>
  <si>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</si>
  <si>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</si>
  <si>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</si>
  <si>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</si>
  <si>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</si>
  <si>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</si>
  <si>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</si>
  <si>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</si>
  <si>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</si>
  <si>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</si>
  <si>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</si>
  <si>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</si>
  <si>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</si>
  <si>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</si>
  <si>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</si>
  <si>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</si>
  <si>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</si>
  <si>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</si>
  <si>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</si>
  <si>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</si>
  <si>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</si>
  <si>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</si>
  <si>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</si>
  <si>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</si>
  <si>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</si>
  <si>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</si>
  <si>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</si>
  <si>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</si>
  <si>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</si>
  <si>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</si>
  <si>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</si>
  <si>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</si>
  <si>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</si>
  <si>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</si>
  <si>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</si>
  <si>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</si>
  <si>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</si>
  <si>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</si>
  <si>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</si>
  <si>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</si>
  <si>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</si>
  <si>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</si>
  <si>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</si>
  <si>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</si>
  <si>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</si>
  <si>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</si>
  <si>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</si>
  <si>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</si>
  <si>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</si>
  <si>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</si>
  <si>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</si>
  <si>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</si>
  <si>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</si>
  <si>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</si>
  <si>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</si>
  <si>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</si>
  <si>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</si>
  <si>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</si>
  <si>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</si>
  <si>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</si>
  <si>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</si>
  <si>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</si>
  <si>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</si>
  <si>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</si>
  <si>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</si>
  <si>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</si>
  <si>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</si>
  <si>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</si>
  <si>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</si>
  <si>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</si>
  <si>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</si>
  <si>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</si>
  <si>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</si>
  <si>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</si>
  <si>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</si>
  <si>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</si>
  <si>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</si>
  <si>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</si>
  <si>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</si>
  <si>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</si>
  <si>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</si>
  <si>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</si>
  <si>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</si>
  <si>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</si>
  <si>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</si>
  <si>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</si>
  <si>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</si>
  <si>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</si>
  <si>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</si>
  <si>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</si>
  <si>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</si>
  <si>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</si>
  <si>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</si>
  <si>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</si>
  <si>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</si>
  <si>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</si>
  <si>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</si>
  <si>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</si>
  <si>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</si>
  <si>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</si>
  <si>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</si>
  <si>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</si>
  <si>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</si>
  <si>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</si>
  <si>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</si>
  <si>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</si>
  <si>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</si>
  <si>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</si>
  <si>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</si>
  <si>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</si>
  <si>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</si>
  <si>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</si>
  <si>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</si>
  <si>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</si>
  <si>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</si>
  <si>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</si>
  <si>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</si>
  <si>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</si>
  <si>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</si>
  <si>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</si>
  <si>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</si>
  <si>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</si>
  <si>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</si>
  <si>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</si>
  <si>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</si>
  <si>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</si>
  <si>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</si>
  <si>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</si>
  <si>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</si>
  <si>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</si>
  <si>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</si>
  <si>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</si>
  <si>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</si>
  <si>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</si>
  <si>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</si>
  <si>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</si>
  <si>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</si>
  <si>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</si>
  <si>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</si>
  <si>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</si>
  <si>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</si>
  <si>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</si>
  <si>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</si>
  <si>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</si>
  <si>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</si>
  <si>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</si>
  <si>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</si>
  <si>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</si>
  <si>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</si>
  <si>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</si>
  <si>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</si>
  <si>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</si>
  <si>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</si>
  <si>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</si>
  <si>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</si>
  <si>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</si>
  <si>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</si>
  <si>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</si>
  <si>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</si>
  <si>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</si>
  <si>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</si>
  <si>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</si>
  <si>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</si>
  <si>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</si>
  <si>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</si>
  <si>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</si>
  <si>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</si>
  <si>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</si>
  <si>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</si>
  <si>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</si>
  <si>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</si>
  <si>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</si>
  <si>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</si>
  <si>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</si>
  <si>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</si>
  <si>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</si>
  <si>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</si>
  <si>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</si>
  <si>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</si>
  <si>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</si>
  <si>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</si>
  <si>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</si>
  <si>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</si>
  <si>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</si>
  <si>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</si>
  <si>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</si>
  <si>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</si>
  <si>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</si>
  <si>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</si>
  <si>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</si>
  <si>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</si>
  <si>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</si>
  <si>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</si>
  <si>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</si>
  <si>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</si>
  <si>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</si>
  <si>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</si>
  <si>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</si>
  <si>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</si>
  <si>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</si>
  <si>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</si>
  <si>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</si>
  <si>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</si>
  <si>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</si>
  <si>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</si>
  <si>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</si>
  <si>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</si>
  <si>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</si>
  <si>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</si>
  <si>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</si>
  <si>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</si>
  <si>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</si>
  <si>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</si>
  <si>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</si>
  <si>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</si>
  <si>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</si>
  <si>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</si>
  <si>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</si>
  <si>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</si>
  <si>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</si>
  <si>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</si>
  <si>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</si>
  <si>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</si>
  <si>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</si>
  <si>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</si>
  <si>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</si>
  <si>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</si>
  <si>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</si>
  <si>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</si>
  <si>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</si>
  <si>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</si>
  <si>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</si>
  <si>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</si>
  <si>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</si>
  <si>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</si>
  <si>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</si>
  <si>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</si>
  <si>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</si>
  <si>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</si>
  <si>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</si>
  <si>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</si>
  <si>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</si>
  <si>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</si>
  <si>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</si>
  <si>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</si>
  <si>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</si>
  <si>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</si>
  <si>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</si>
  <si>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</si>
  <si>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</si>
  <si>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</si>
  <si>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</si>
  <si>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</si>
  <si>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</si>
  <si>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</si>
  <si>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</si>
  <si>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</si>
  <si>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</si>
  <si>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</si>
  <si>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</si>
  <si>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</si>
  <si>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</si>
  <si>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</si>
  <si>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</si>
  <si>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</si>
  <si>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</si>
  <si>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</si>
  <si>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</si>
  <si>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</si>
  <si>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</si>
  <si>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</si>
  <si>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</si>
  <si>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</si>
  <si>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</si>
  <si>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</si>
  <si>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</si>
  <si>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</si>
  <si>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</si>
  <si>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</si>
  <si>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</si>
  <si>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</si>
  <si>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</si>
  <si>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</si>
  <si>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</si>
  <si>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</si>
  <si>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</si>
  <si>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</si>
  <si>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</si>
  <si>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</si>
  <si>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</si>
  <si>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</si>
  <si>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</si>
  <si>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</si>
  <si>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</si>
  <si>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</si>
  <si>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</si>
  <si>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</si>
  <si>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</si>
  <si>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</si>
  <si>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</si>
  <si>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</si>
  <si>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</si>
  <si>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</si>
  <si>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</si>
  <si>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</si>
  <si>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</si>
  <si>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</si>
  <si>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</si>
  <si>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</si>
  <si>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</si>
  <si>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</si>
  <si>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</si>
  <si>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</si>
  <si>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</si>
  <si>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</si>
  <si>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</si>
  <si>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</si>
  <si>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</si>
  <si>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</si>
  <si>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</si>
  <si>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</si>
  <si>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</si>
  <si>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</si>
  <si>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</si>
  <si>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</si>
  <si>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</si>
  <si>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</si>
  <si>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</si>
  <si>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</si>
  <si>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</si>
  <si>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</si>
  <si>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</si>
  <si>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</si>
  <si>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</si>
  <si>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</si>
  <si>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</si>
  <si>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</si>
  <si>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</si>
  <si>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</si>
  <si>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</si>
  <si>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</si>
  <si>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</si>
  <si>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</si>
  <si>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</si>
  <si>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</si>
  <si>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</si>
  <si>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</si>
  <si>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</si>
  <si>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</si>
  <si>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</si>
  <si>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</si>
  <si>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</si>
  <si>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</si>
  <si>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</si>
  <si>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</si>
  <si>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</si>
  <si>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</si>
  <si>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</si>
  <si>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</si>
  <si>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</si>
  <si>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</si>
  <si>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</si>
  <si>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</si>
  <si>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</si>
  <si>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</si>
  <si>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</si>
  <si>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</si>
  <si>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</si>
  <si>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</si>
  <si>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</si>
  <si>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</si>
  <si>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</si>
  <si>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</si>
  <si>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</si>
  <si>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</si>
  <si>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</si>
  <si>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</si>
  <si>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</si>
  <si>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</si>
  <si>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</si>
  <si>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</si>
  <si>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</si>
  <si>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</si>
  <si>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</si>
  <si>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</si>
  <si>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</si>
  <si>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</si>
  <si>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</si>
  <si>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</si>
  <si>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</si>
  <si>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</si>
  <si>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</si>
  <si>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</si>
  <si>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</si>
  <si>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</si>
  <si>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</si>
  <si>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</si>
  <si>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</si>
  <si>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</si>
  <si>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</si>
  <si>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</si>
  <si>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</si>
  <si>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</si>
  <si>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</si>
  <si>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</si>
  <si>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</si>
  <si>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</si>
  <si>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</si>
  <si>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</si>
  <si>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</si>
  <si>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</si>
  <si>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</si>
  <si>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</si>
  <si>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</si>
  <si>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</si>
  <si>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</si>
  <si>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</si>
  <si>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</si>
  <si>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</si>
  <si>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</si>
  <si>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</si>
  <si>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</si>
  <si>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</si>
  <si>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</si>
  <si>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</si>
  <si>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</si>
  <si>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</si>
  <si>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</si>
  <si>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</si>
  <si>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</si>
  <si>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</si>
  <si>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</si>
  <si>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</si>
  <si>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</si>
  <si>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</si>
  <si>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</si>
  <si>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</si>
  <si>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</si>
  <si>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</si>
  <si>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</si>
  <si>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</si>
  <si>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</si>
  <si>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</si>
  <si>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</si>
  <si>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</si>
  <si>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</si>
  <si>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</si>
  <si>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</si>
  <si>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</si>
  <si>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</si>
  <si>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</si>
  <si>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</si>
  <si>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</si>
  <si>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</si>
  <si>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</si>
  <si>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</si>
  <si>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</si>
  <si>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</si>
  <si>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</si>
  <si>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</si>
  <si>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</si>
  <si>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</si>
  <si>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</si>
  <si>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</si>
  <si>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</si>
  <si>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</si>
  <si>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</si>
  <si>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</si>
  <si>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</si>
  <si>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</si>
  <si>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</si>
  <si>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</si>
  <si>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</si>
  <si>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</si>
  <si>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</si>
  <si>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</si>
  <si>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</si>
  <si>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</si>
  <si>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</si>
  <si>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</si>
  <si>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</si>
  <si>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</si>
  <si>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</si>
  <si>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</si>
  <si>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</si>
  <si>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</si>
  <si>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</si>
  <si>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</si>
  <si>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</si>
  <si>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</si>
  <si>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</si>
  <si>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</si>
  <si>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</si>
  <si>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</si>
  <si>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</si>
  <si>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</si>
  <si>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</si>
  <si>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</si>
  <si>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</si>
  <si>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</si>
  <si>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</si>
  <si>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</si>
  <si>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</si>
  <si>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</si>
  <si>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</si>
  <si>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</si>
  <si>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</si>
  <si>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</si>
  <si>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</si>
  <si>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</si>
  <si>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</si>
  <si>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</si>
  <si>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</si>
  <si>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</si>
  <si>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</si>
  <si>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</si>
  <si>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</si>
  <si>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</si>
  <si>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</si>
  <si>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</si>
  <si>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</si>
  <si>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</si>
  <si>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</si>
  <si>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</si>
  <si>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</si>
  <si>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</si>
  <si>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</si>
  <si>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</si>
  <si>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</si>
  <si>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</si>
  <si>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</si>
  <si>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</si>
  <si>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</si>
  <si>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</si>
  <si>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</si>
  <si>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</si>
  <si>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</si>
  <si>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</si>
  <si>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</si>
  <si>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</si>
  <si>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</si>
  <si>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</si>
  <si>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</si>
  <si>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</si>
  <si>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</si>
  <si>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</si>
  <si>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</si>
  <si>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</si>
  <si>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</si>
  <si>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</si>
  <si>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</si>
  <si>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</si>
  <si>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</si>
  <si>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</si>
  <si>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</si>
  <si>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</si>
  <si>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</si>
  <si>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</si>
  <si>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</si>
  <si>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</si>
  <si>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</si>
  <si>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</si>
  <si>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</si>
  <si>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</si>
  <si>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</si>
  <si>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</si>
  <si>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</si>
  <si>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</si>
  <si>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</si>
  <si>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</si>
  <si>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</si>
  <si>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</si>
  <si>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</si>
  <si>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</si>
  <si>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</si>
  <si>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</si>
  <si>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</si>
  <si>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</si>
  <si>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</si>
  <si>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</si>
  <si>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</si>
  <si>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</si>
  <si>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</si>
  <si>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</si>
  <si>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</si>
  <si>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</si>
  <si>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</si>
  <si>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</si>
  <si>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</si>
  <si>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</si>
  <si>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</si>
  <si>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</si>
  <si>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</si>
  <si>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</si>
  <si>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</si>
  <si>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</si>
  <si>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</si>
  <si>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</si>
  <si>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</si>
  <si>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</si>
  <si>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</si>
  <si>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</si>
  <si>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</si>
  <si>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</si>
  <si>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</si>
  <si>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</si>
  <si>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</si>
  <si>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</si>
  <si>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</si>
  <si>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</si>
  <si>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</si>
  <si>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</si>
  <si>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</si>
  <si>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</si>
  <si>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</si>
  <si>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</si>
  <si>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</si>
  <si>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</si>
  <si>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</si>
  <si>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</si>
  <si>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</si>
  <si>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</si>
  <si>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</si>
  <si>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</si>
  <si>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</si>
  <si>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</si>
  <si>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</si>
  <si>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</si>
  <si>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</si>
  <si>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</si>
  <si>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</si>
  <si>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</si>
  <si>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</si>
  <si>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</si>
  <si>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</si>
  <si>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</si>
  <si>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</si>
  <si>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</si>
  <si>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</si>
  <si>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</si>
  <si>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</si>
  <si>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</si>
  <si>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</si>
  <si>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</si>
  <si>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</si>
  <si>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</si>
  <si>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</si>
  <si>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</si>
  <si>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</si>
  <si>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</si>
  <si>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</si>
  <si>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</si>
  <si>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</si>
  <si>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</si>
  <si>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</si>
  <si>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</si>
  <si>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</si>
  <si>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</si>
  <si>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</si>
  <si>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</si>
  <si>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</si>
  <si>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</si>
  <si>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</si>
  <si>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</si>
  <si>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</si>
  <si>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</si>
  <si>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</si>
  <si>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</si>
  <si>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</si>
  <si>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</si>
  <si>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</si>
  <si>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</si>
  <si>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</si>
  <si>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</si>
  <si>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</si>
  <si>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</si>
  <si>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</si>
  <si>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</si>
  <si>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</si>
  <si>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</si>
  <si>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</si>
  <si>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</si>
  <si>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</si>
  <si>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</si>
  <si>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</si>
  <si>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</si>
  <si>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</si>
  <si>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</si>
  <si>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</si>
  <si>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</si>
  <si>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</si>
  <si>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</si>
  <si>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</si>
  <si>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</si>
  <si>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</si>
  <si>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</si>
  <si>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</si>
  <si>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</si>
  <si>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</si>
  <si>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</si>
  <si>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</si>
  <si>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</si>
  <si>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</si>
  <si>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</si>
  <si>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</si>
  <si>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</si>
  <si>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</si>
  <si>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</si>
  <si>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</si>
  <si>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</si>
  <si>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</si>
  <si>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</si>
  <si>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</si>
  <si>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</si>
  <si>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</si>
  <si>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</si>
  <si>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</si>
  <si>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</si>
  <si>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</si>
  <si>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</si>
  <si>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</si>
  <si>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</si>
  <si>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</si>
  <si>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</si>
  <si>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</si>
  <si>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</si>
  <si>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</si>
  <si>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</si>
  <si>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</si>
  <si>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</si>
  <si>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</si>
  <si>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</si>
  <si>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</si>
  <si>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</si>
  <si>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</si>
  <si>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</si>
  <si>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</si>
  <si>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</si>
  <si>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</si>
  <si>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</si>
  <si>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</si>
  <si>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</si>
  <si>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</si>
  <si>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</si>
  <si>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</si>
  <si>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</si>
  <si>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</si>
  <si>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</si>
  <si>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</si>
  <si>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</si>
  <si>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</si>
  <si>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</si>
  <si>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</si>
  <si>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</si>
  <si>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</si>
  <si>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</si>
  <si>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</si>
  <si>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</si>
  <si>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</si>
  <si>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</si>
  <si>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</si>
  <si>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</si>
  <si>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</si>
  <si>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</si>
  <si>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</si>
  <si>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</si>
  <si>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</si>
  <si>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</si>
  <si>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</si>
  <si>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</si>
  <si>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</si>
  <si>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</si>
  <si>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</si>
  <si>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</si>
  <si>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</si>
  <si>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</si>
  <si>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</si>
  <si>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</si>
  <si>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</si>
  <si>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</si>
  <si>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</si>
  <si>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</si>
  <si>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</si>
  <si>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</si>
  <si>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</si>
  <si>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</si>
  <si>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</si>
  <si>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</si>
  <si>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</si>
  <si>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</si>
  <si>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</si>
  <si>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</si>
  <si>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</si>
  <si>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</si>
  <si>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</si>
  <si>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</si>
  <si>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</si>
  <si>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</si>
  <si>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</si>
  <si>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</si>
  <si>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</si>
  <si>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</si>
  <si>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</si>
  <si>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</si>
  <si>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</si>
  <si>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</si>
  <si>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</si>
  <si>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</si>
  <si>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</si>
  <si>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</si>
  <si>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</si>
  <si>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</si>
  <si>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</si>
  <si>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</si>
  <si>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</si>
  <si>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</si>
  <si>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</si>
  <si>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</si>
  <si>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</si>
  <si>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</si>
  <si>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</si>
  <si>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</si>
  <si>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</si>
  <si>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</si>
  <si>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</si>
  <si>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</si>
  <si>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</si>
  <si>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</si>
  <si>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</si>
  <si>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</si>
  <si>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</si>
  <si>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</si>
  <si>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</si>
  <si>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</si>
  <si>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</si>
  <si>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</si>
  <si>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</si>
  <si>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</si>
  <si>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</si>
  <si>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</si>
  <si>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</si>
  <si>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</si>
  <si>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</si>
  <si>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</si>
  <si>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</si>
  <si>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</si>
  <si>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</si>
  <si>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</si>
  <si>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</si>
  <si>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</si>
  <si>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</si>
  <si>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</si>
  <si>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</si>
  <si>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</si>
  <si>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</si>
  <si>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</si>
  <si>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</si>
  <si>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</si>
  <si>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</si>
  <si>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</si>
  <si>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</si>
  <si>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</si>
  <si>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</si>
  <si>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</si>
  <si>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</si>
  <si>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</si>
  <si>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</si>
  <si>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</si>
  <si>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</si>
  <si>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</si>
  <si>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</si>
  <si>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</si>
  <si>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</si>
  <si>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</si>
  <si>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</si>
  <si>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</si>
  <si>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</si>
  <si>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</si>
  <si>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</si>
  <si>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</si>
  <si>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</si>
  <si>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</si>
  <si>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</si>
  <si>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</si>
  <si>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</si>
  <si>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</si>
  <si>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</si>
  <si>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</si>
  <si>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</si>
  <si>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</si>
  <si>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</si>
  <si>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</si>
  <si>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</si>
  <si>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</si>
  <si>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</si>
  <si>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</si>
  <si>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</si>
  <si>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</si>
  <si>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</si>
  <si>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</si>
  <si>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</si>
  <si>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</si>
  <si>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</si>
  <si>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</si>
  <si>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</si>
  <si>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</si>
  <si>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</si>
  <si>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</si>
  <si>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</si>
  <si>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</si>
  <si>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</si>
  <si>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</si>
  <si>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</si>
  <si>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</si>
  <si>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</si>
  <si>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</si>
  <si>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</si>
  <si>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</si>
  <si>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</si>
  <si>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</si>
  <si>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</si>
  <si>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</si>
  <si>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</si>
  <si>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</si>
  <si>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</si>
  <si>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</si>
  <si>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</si>
  <si>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</si>
  <si>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</si>
  <si>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</si>
  <si>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</si>
  <si>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</si>
  <si>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</si>
  <si>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</si>
  <si>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</si>
  <si>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</si>
  <si>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</si>
  <si>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</si>
  <si>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</si>
  <si>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</si>
  <si>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</si>
  <si>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</si>
  <si>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</si>
  <si>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</si>
  <si>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</si>
  <si>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</si>
  <si>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</si>
  <si>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</si>
  <si>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</si>
  <si>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</si>
  <si>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</si>
  <si>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</si>
  <si>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</si>
  <si>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</si>
  <si>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</si>
  <si>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</si>
  <si>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</si>
  <si>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</si>
  <si>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</si>
  <si>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</si>
  <si>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</si>
  <si>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</si>
  <si>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</si>
  <si>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</si>
  <si>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</si>
  <si>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</si>
  <si>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</si>
  <si>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</si>
  <si>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</si>
  <si>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</si>
  <si>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</si>
  <si>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</si>
  <si>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</si>
  <si>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</si>
  <si>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</si>
  <si>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</si>
  <si>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</si>
  <si>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</si>
  <si>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</si>
  <si>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</si>
  <si>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</si>
  <si>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</si>
  <si>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</si>
  <si>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</si>
  <si>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</si>
  <si>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</si>
  <si>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</si>
  <si>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</si>
  <si>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</si>
  <si>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</si>
  <si>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</si>
  <si>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</si>
  <si>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</si>
  <si>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</si>
  <si>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</si>
  <si>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</si>
  <si>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</si>
  <si>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</si>
  <si>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</si>
  <si>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</si>
  <si>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</si>
  <si>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</si>
  <si>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</si>
  <si>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</si>
  <si>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</si>
  <si>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</si>
  <si>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</si>
  <si>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</si>
  <si>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</si>
  <si>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</si>
  <si>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</si>
  <si>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</si>
  <si>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</si>
  <si>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</si>
  <si>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</si>
  <si>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</si>
  <si>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</si>
  <si>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</si>
  <si>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</si>
  <si>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</si>
  <si>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</si>
  <si>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</si>
  <si>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</si>
  <si>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</si>
  <si>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</si>
  <si>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</si>
  <si>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</si>
  <si>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</si>
  <si>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</si>
  <si>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</si>
  <si>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</si>
  <si>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</si>
  <si>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</si>
  <si>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</si>
  <si>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</si>
  <si>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</si>
  <si>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</si>
  <si>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</si>
  <si>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</si>
  <si>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</si>
  <si>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</si>
  <si>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</si>
  <si>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</si>
  <si>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</si>
  <si>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</si>
  <si>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</si>
  <si>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</si>
  <si>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</si>
  <si>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</si>
  <si>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</si>
  <si>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</si>
  <si>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</si>
  <si>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</si>
  <si>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</si>
  <si>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</si>
  <si>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</si>
  <si>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</si>
  <si>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</si>
  <si>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</si>
  <si>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</si>
  <si>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</si>
  <si>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</si>
  <si>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</si>
  <si>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</si>
  <si>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</si>
  <si>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</si>
  <si>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</si>
  <si>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</si>
  <si>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</si>
  <si>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</si>
  <si>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</si>
  <si>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</si>
  <si>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</si>
  <si>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</si>
  <si>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</si>
  <si>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</si>
  <si>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</si>
  <si>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</si>
  <si>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</si>
  <si>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</si>
  <si>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</si>
  <si>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</si>
  <si>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</si>
  <si>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</si>
  <si>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</si>
  <si>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</si>
  <si>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</si>
  <si>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</si>
  <si>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</si>
  <si>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</si>
  <si>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</si>
  <si>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</si>
  <si>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</si>
  <si>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</si>
  <si>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</si>
  <si>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</si>
  <si>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</si>
  <si>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</si>
  <si>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</si>
  <si>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</si>
  <si>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</si>
  <si>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</si>
  <si>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</si>
  <si>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</si>
  <si>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</si>
  <si>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</si>
  <si>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</si>
  <si>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</si>
  <si>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</si>
  <si>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</si>
  <si>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</si>
  <si>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</si>
  <si>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</si>
  <si>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</si>
  <si>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</si>
  <si>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</si>
  <si>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</si>
  <si>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</si>
  <si>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</si>
  <si>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</si>
  <si>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</si>
  <si>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</si>
  <si>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</si>
  <si>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</si>
  <si>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</si>
  <si>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</si>
  <si>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</si>
  <si>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</si>
  <si>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</si>
  <si>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</si>
  <si>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</si>
  <si>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</si>
  <si>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</si>
  <si>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</si>
  <si>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</si>
  <si>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</si>
  <si>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</si>
  <si>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</si>
  <si>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</si>
  <si>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</si>
  <si>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</si>
  <si>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</si>
  <si>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</si>
  <si>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</si>
  <si>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</si>
  <si>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</si>
  <si>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</si>
  <si>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</si>
  <si>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</si>
  <si>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</si>
  <si>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</si>
  <si>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</si>
  <si>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</si>
  <si>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</si>
  <si>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</si>
  <si>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</si>
  <si>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</si>
  <si>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</si>
  <si>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</si>
  <si>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</si>
  <si>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</si>
  <si>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</si>
  <si>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</si>
  <si>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</si>
  <si>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</si>
  <si>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</si>
  <si>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</si>
  <si>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</si>
  <si>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</si>
  <si>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</si>
  <si>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</si>
  <si>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</si>
  <si>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</si>
  <si>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</si>
  <si>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</si>
  <si>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</si>
  <si>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</si>
  <si>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</si>
  <si>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</si>
  <si>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</si>
  <si>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</si>
  <si>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</si>
  <si>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</si>
  <si>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</si>
  <si>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</si>
  <si>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</si>
  <si>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</si>
  <si>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</si>
  <si>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</si>
  <si>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</si>
  <si>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</si>
  <si>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</si>
  <si>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</si>
  <si>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</si>
  <si>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</si>
  <si>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</si>
  <si>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</si>
  <si>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</si>
  <si>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</si>
  <si>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</si>
  <si>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</si>
  <si>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</si>
  <si>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</si>
  <si>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</si>
  <si>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</si>
  <si>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</si>
  <si>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</si>
  <si>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</si>
  <si>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</si>
  <si>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</si>
  <si>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</si>
  <si>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</si>
  <si>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</si>
  <si>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</si>
  <si>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</si>
  <si>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</si>
  <si>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</si>
  <si>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</si>
  <si>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</si>
  <si>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</si>
  <si>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</si>
  <si>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</si>
  <si>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</si>
  <si>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</si>
  <si>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</si>
  <si>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</si>
  <si>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</si>
  <si>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</si>
  <si>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</si>
  <si>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</si>
  <si>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</si>
  <si>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</si>
  <si>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</si>
  <si>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</si>
  <si>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</si>
  <si>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</si>
  <si>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</si>
  <si>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</si>
  <si>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</si>
  <si>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</si>
  <si>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</si>
  <si>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</si>
  <si>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</si>
  <si>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</si>
  <si>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</si>
  <si>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</si>
  <si>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</si>
  <si>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</si>
  <si>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</si>
  <si>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</si>
  <si>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</si>
  <si>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</si>
  <si>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</si>
  <si>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</si>
  <si>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</si>
  <si>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</si>
  <si>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</si>
  <si>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</si>
  <si>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</si>
  <si>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</si>
  <si>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</si>
  <si>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</si>
  <si>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</si>
  <si>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</si>
  <si>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</si>
  <si>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</si>
  <si>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</si>
  <si>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</si>
  <si>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</si>
  <si>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</si>
  <si>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</si>
  <si>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</si>
  <si>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</si>
  <si>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</si>
  <si>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</si>
  <si>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</si>
  <si>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</si>
  <si>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</si>
  <si>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</si>
  <si>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</si>
  <si>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</si>
  <si>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</si>
  <si>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</si>
  <si>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</si>
  <si>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</si>
  <si>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</si>
  <si>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</si>
  <si>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</si>
  <si>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</si>
  <si>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</si>
  <si>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</si>
  <si>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</si>
  <si>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</si>
  <si>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</si>
  <si>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</si>
  <si>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</si>
  <si>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</si>
  <si>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</si>
  <si>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</si>
  <si>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</si>
  <si>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</si>
  <si>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</si>
  <si>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</si>
  <si>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</si>
  <si>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</si>
  <si>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</si>
  <si>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</si>
  <si>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</si>
  <si>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</si>
  <si>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</si>
  <si>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</si>
  <si>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</si>
  <si>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</si>
  <si>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</si>
  <si>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</si>
  <si>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</si>
  <si>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</si>
  <si>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</si>
  <si>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</si>
  <si>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</si>
  <si>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</si>
  <si>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</si>
  <si>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</si>
  <si>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</si>
  <si>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</si>
  <si>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</si>
  <si>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</si>
  <si>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</si>
  <si>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</si>
  <si>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</si>
  <si>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</si>
  <si>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</si>
  <si>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</si>
  <si>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</si>
  <si>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</si>
  <si>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</si>
  <si>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</si>
  <si>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</si>
  <si>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</si>
  <si>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</si>
  <si>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</si>
  <si>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</si>
  <si>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</si>
  <si>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</si>
  <si>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</si>
  <si>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</si>
  <si>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</si>
  <si>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</si>
  <si>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</si>
  <si>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</si>
  <si>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</si>
  <si>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</si>
  <si>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</si>
  <si>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</si>
  <si>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</si>
  <si>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</si>
  <si>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</si>
  <si>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</si>
  <si>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</si>
  <si>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</si>
  <si>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</si>
  <si>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</si>
  <si>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</si>
  <si>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</si>
  <si>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</si>
  <si>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</si>
  <si>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</si>
  <si>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</si>
  <si>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</si>
  <si>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</si>
  <si>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</si>
  <si>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</si>
  <si>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</si>
  <si>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</si>
  <si>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</si>
  <si>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</si>
  <si>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</si>
  <si>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</si>
  <si>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</si>
  <si>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</si>
  <si>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</si>
  <si>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</si>
  <si>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</si>
  <si>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</si>
  <si>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</si>
  <si>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</si>
  <si>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</si>
  <si>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</si>
  <si>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</si>
  <si>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</si>
  <si>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</si>
  <si>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</si>
  <si>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</si>
  <si>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</si>
  <si>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</si>
  <si>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</si>
  <si>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</si>
  <si>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</si>
  <si>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</si>
  <si>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</si>
  <si>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</si>
  <si>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</si>
  <si>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</si>
  <si>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</si>
  <si>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</si>
  <si>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</si>
  <si>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</si>
  <si>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</si>
  <si>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</si>
  <si>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</si>
  <si>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</si>
  <si>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</si>
  <si>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</si>
  <si>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</si>
  <si>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</si>
  <si>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</si>
  <si>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</si>
  <si>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</si>
  <si>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</si>
  <si>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</si>
  <si>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</si>
  <si>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</si>
  <si>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</si>
  <si>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</si>
  <si>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</si>
  <si>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</si>
  <si>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</si>
  <si>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</si>
  <si>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</si>
  <si>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</si>
  <si>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</si>
  <si>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</si>
  <si>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</si>
  <si>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</si>
  <si>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</si>
  <si>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</si>
  <si>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</si>
  <si>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</si>
  <si>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</si>
  <si>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</si>
  <si>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</si>
  <si>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</si>
  <si>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</si>
  <si>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</si>
  <si>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</si>
  <si>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</si>
  <si>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</si>
  <si>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</si>
  <si>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</si>
  <si>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</si>
  <si>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</si>
  <si>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</si>
  <si>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</si>
  <si>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</si>
  <si>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</si>
  <si>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</si>
  <si>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</si>
  <si>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</si>
  <si>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</si>
  <si>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</si>
  <si>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</si>
  <si>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</si>
  <si>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</si>
  <si>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</si>
  <si>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</si>
  <si>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</si>
  <si>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</si>
  <si>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</si>
  <si>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</si>
  <si>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</si>
  <si>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</si>
  <si>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</si>
  <si>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</si>
  <si>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</si>
  <si>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</si>
  <si>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</si>
  <si>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</si>
  <si>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</si>
  <si>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</si>
  <si>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</si>
  <si>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</si>
  <si>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</si>
  <si>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</si>
  <si>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</si>
  <si>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</si>
  <si>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</si>
  <si>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</si>
  <si>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</si>
  <si>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</si>
  <si>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</si>
  <si>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</si>
  <si>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</si>
  <si>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</si>
  <si>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</si>
  <si>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</si>
  <si>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</si>
  <si>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</si>
  <si>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</si>
  <si>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</si>
  <si>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</si>
  <si>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</si>
  <si>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</si>
  <si>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</si>
  <si>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</si>
  <si>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</si>
  <si>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</si>
  <si>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</si>
  <si>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</si>
  <si>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</si>
  <si>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</si>
  <si>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</si>
  <si>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</si>
  <si>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</si>
  <si>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</si>
  <si>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</si>
  <si>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</si>
  <si>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</si>
  <si>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</si>
  <si>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</si>
  <si>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</si>
  <si>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</si>
  <si>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</si>
  <si>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</si>
  <si>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</si>
  <si>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</si>
  <si>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</si>
  <si>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</si>
  <si>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</si>
  <si>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</si>
  <si>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</si>
  <si>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</si>
  <si>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</si>
  <si>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</si>
  <si>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</si>
  <si>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</si>
  <si>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</si>
  <si>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</si>
  <si>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</si>
  <si>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</si>
  <si>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</si>
  <si>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</si>
  <si>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</si>
  <si>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</si>
  <si>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</si>
  <si>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</si>
  <si>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</si>
  <si>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</si>
  <si>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</si>
  <si>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</si>
  <si>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</si>
  <si>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</si>
  <si>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</si>
  <si>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</si>
  <si>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</si>
  <si>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</si>
  <si>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</si>
  <si>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</si>
  <si>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</si>
  <si>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</si>
  <si>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</si>
  <si>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</si>
  <si>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</si>
  <si>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</si>
  <si>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</si>
  <si>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</si>
  <si>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</si>
  <si>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</si>
  <si>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</si>
  <si>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</si>
  <si>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</si>
  <si>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</si>
  <si>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</si>
  <si>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</si>
  <si>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</si>
  <si>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</si>
  <si>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</si>
  <si>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</si>
  <si>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</si>
  <si>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</si>
  <si>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</si>
  <si>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</si>
  <si>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</si>
  <si>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</si>
  <si>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</si>
  <si>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</si>
  <si>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</si>
  <si>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</si>
  <si>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</si>
  <si>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</si>
  <si>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</si>
  <si>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</si>
  <si>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</si>
  <si>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</si>
  <si>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</si>
  <si>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</si>
  <si>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</si>
  <si>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</si>
  <si>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</si>
  <si>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</si>
  <si>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</si>
  <si>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</si>
  <si>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</si>
  <si>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</si>
  <si>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</si>
  <si>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</si>
  <si>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</si>
  <si>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</si>
  <si>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</si>
  <si>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</si>
  <si>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</si>
  <si>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</si>
  <si>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</si>
  <si>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</si>
  <si>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</si>
  <si>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</si>
  <si>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</si>
  <si>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</si>
  <si>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</si>
  <si>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</si>
  <si>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</si>
  <si>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</si>
  <si>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</si>
  <si>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</si>
  <si>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</si>
  <si>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</si>
  <si>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</si>
  <si>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</si>
  <si>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</si>
  <si>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</si>
  <si>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</si>
  <si>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</si>
  <si>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</si>
  <si>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</si>
  <si>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</si>
  <si>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</si>
  <si>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</si>
  <si>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</si>
  <si>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</si>
  <si>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</si>
  <si>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</si>
  <si>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</si>
  <si>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</si>
  <si>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</si>
  <si>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</si>
  <si>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</si>
  <si>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</si>
  <si>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</si>
  <si>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</si>
  <si>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</si>
  <si>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</si>
  <si>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</si>
  <si>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</si>
  <si>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</si>
  <si>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</si>
  <si>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</si>
  <si>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</si>
  <si>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</si>
  <si>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</si>
  <si>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</si>
  <si>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</si>
  <si>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</si>
  <si>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</si>
  <si>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</si>
  <si>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</si>
  <si>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</si>
  <si>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</si>
  <si>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</si>
  <si>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</si>
  <si>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</si>
  <si>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</si>
  <si>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</si>
  <si>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</si>
  <si>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</si>
  <si>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</si>
  <si>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</si>
  <si>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</si>
  <si>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</si>
  <si>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</si>
  <si>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</si>
  <si>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</si>
  <si>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</si>
  <si>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</si>
  <si>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</si>
  <si>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</si>
  <si>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</si>
  <si>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</si>
  <si>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</si>
  <si>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</si>
  <si>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</si>
  <si>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</si>
  <si>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</si>
  <si>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</si>
  <si>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</si>
  <si>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</si>
  <si>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</si>
  <si>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</si>
  <si>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</si>
  <si>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</si>
  <si>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</si>
  <si>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</si>
  <si>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</si>
  <si>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</si>
  <si>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</si>
  <si>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</si>
  <si>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</si>
  <si>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</si>
  <si>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</si>
  <si>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</si>
  <si>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</si>
  <si>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</si>
  <si>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</si>
  <si>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</si>
  <si>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</si>
  <si>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</si>
  <si>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</si>
  <si>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</si>
  <si>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</si>
  <si>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</si>
  <si>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</si>
  <si>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</si>
  <si>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</si>
  <si>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</si>
  <si>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</si>
  <si>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</si>
  <si>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</si>
  <si>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</si>
  <si>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</si>
  <si>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</si>
  <si>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</si>
  <si>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</si>
  <si>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</si>
  <si>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</si>
  <si>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</si>
  <si>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</si>
  <si>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</si>
  <si>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</si>
  <si>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</si>
  <si>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</si>
  <si>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</si>
  <si>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</si>
  <si>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</si>
  <si>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</si>
  <si>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</si>
  <si>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</si>
  <si>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</si>
  <si>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</si>
  <si>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</si>
  <si>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</si>
  <si>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</si>
  <si>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</si>
  <si>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</si>
  <si>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</si>
  <si>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</si>
  <si>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</si>
  <si>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</si>
  <si>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</si>
  <si>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</si>
  <si>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</si>
  <si>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</si>
  <si>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</si>
  <si>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</si>
  <si>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</si>
  <si>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</si>
  <si>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</si>
  <si>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</si>
  <si>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</si>
  <si>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</si>
  <si>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</si>
  <si>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</si>
  <si>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</si>
  <si>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</si>
  <si>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</si>
  <si>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</si>
  <si>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</si>
  <si>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</si>
  <si>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</si>
  <si>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</si>
  <si>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</si>
  <si>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</si>
  <si>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</si>
  <si>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</si>
  <si>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</si>
  <si>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</si>
  <si>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</si>
  <si>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</si>
  <si>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</si>
  <si>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</si>
  <si>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</si>
  <si>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</si>
  <si>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</si>
  <si>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</si>
  <si>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</si>
  <si>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</si>
  <si>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</si>
  <si>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</si>
  <si>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</si>
  <si>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</si>
  <si>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</si>
  <si>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</si>
  <si>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</si>
  <si>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</si>
  <si>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</si>
  <si>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</si>
  <si>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</si>
  <si>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</si>
  <si>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</si>
  <si>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</si>
  <si>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</si>
  <si>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</si>
  <si>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</si>
  <si>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</si>
  <si>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</si>
  <si>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</si>
  <si>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</si>
  <si>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</si>
  <si>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</si>
  <si>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</si>
  <si>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</si>
  <si>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</si>
  <si>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</si>
  <si>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</si>
  <si>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</si>
  <si>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</si>
  <si>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</si>
  <si>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</si>
  <si>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</si>
  <si>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</si>
  <si>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</si>
  <si>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</si>
  <si>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</si>
  <si>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</si>
  <si>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</si>
  <si>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</si>
  <si>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</si>
  <si>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</si>
  <si>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</si>
  <si>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</si>
  <si>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</si>
  <si>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</si>
  <si>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</si>
  <si>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</si>
  <si>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</si>
  <si>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</si>
  <si>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</si>
  <si>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</si>
  <si>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</si>
  <si>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</si>
  <si>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</si>
  <si>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</si>
  <si>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</si>
  <si>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</si>
  <si>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</si>
  <si>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</si>
  <si>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</si>
  <si>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</si>
  <si>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</si>
  <si>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</si>
  <si>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</si>
  <si>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</si>
  <si>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</si>
  <si>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</si>
  <si>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</si>
  <si>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</si>
  <si>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</si>
  <si>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</si>
  <si>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</si>
  <si>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</si>
  <si>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</si>
  <si>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</si>
  <si>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</si>
  <si>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</si>
  <si>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</si>
  <si>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</si>
  <si>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</si>
  <si>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</si>
  <si>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</si>
  <si>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</si>
  <si>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</si>
  <si>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</si>
  <si>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</si>
  <si>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</si>
  <si>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</si>
  <si>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</si>
  <si>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</si>
  <si>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</si>
  <si>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</si>
  <si>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</si>
  <si>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</si>
  <si>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</si>
  <si>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</si>
  <si>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</si>
  <si>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</si>
  <si>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</si>
  <si>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</si>
  <si>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</si>
  <si>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</si>
  <si>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</si>
  <si>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</si>
  <si>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</si>
  <si>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</si>
  <si>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</si>
  <si>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</si>
  <si>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</si>
  <si>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</si>
  <si>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</si>
  <si>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</si>
  <si>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</si>
  <si>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</si>
  <si>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</si>
  <si>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</si>
  <si>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</si>
  <si>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</si>
  <si>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</si>
  <si>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</si>
  <si>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</si>
  <si>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</si>
  <si>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</si>
  <si>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</si>
  <si>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</si>
  <si>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</si>
  <si>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</si>
  <si>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</si>
  <si>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</si>
  <si>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</si>
  <si>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</si>
  <si>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</si>
  <si>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</si>
  <si>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</si>
  <si>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</si>
  <si>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</si>
  <si>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</si>
  <si>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</si>
  <si>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</si>
  <si>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</si>
  <si>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</si>
  <si>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</si>
  <si>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</si>
  <si>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</si>
  <si>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</si>
  <si>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</si>
  <si>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</si>
  <si>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</si>
  <si>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</si>
  <si>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</si>
  <si>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</si>
  <si>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</si>
  <si>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</si>
  <si>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</si>
  <si>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</si>
  <si>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</si>
  <si>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</si>
  <si>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</si>
  <si>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</si>
  <si>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</si>
  <si>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</si>
  <si>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</si>
  <si>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</si>
  <si>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</si>
  <si>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</si>
  <si>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</si>
  <si>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</si>
  <si>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</si>
  <si>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</si>
  <si>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</si>
  <si>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</si>
  <si>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</si>
  <si>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</si>
  <si>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</si>
  <si>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</si>
  <si>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</si>
  <si>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</si>
  <si>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</si>
  <si>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</si>
  <si>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</si>
  <si>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</si>
  <si>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</si>
  <si>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</si>
  <si>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</si>
  <si>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</si>
  <si>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</si>
  <si>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</si>
  <si>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</si>
  <si>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</si>
  <si>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</si>
  <si>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</si>
  <si>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</si>
  <si>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</si>
  <si>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</si>
  <si>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</si>
  <si>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</si>
  <si>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</si>
  <si>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</si>
  <si>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</si>
  <si>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</si>
  <si>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</si>
  <si>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</si>
  <si>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</si>
  <si>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</si>
  <si>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</si>
  <si>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</si>
  <si>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</si>
  <si>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</si>
  <si>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</si>
  <si>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</si>
  <si>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</si>
  <si>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</si>
  <si>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</si>
  <si>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</si>
  <si>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</si>
  <si>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</si>
  <si>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</si>
  <si>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</si>
  <si>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</si>
  <si>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</si>
  <si>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</si>
  <si>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</si>
  <si>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</si>
  <si>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</si>
  <si>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</si>
  <si>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</si>
  <si>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</si>
  <si>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</si>
  <si>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</si>
  <si>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</si>
  <si>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</si>
  <si>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</si>
  <si>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</si>
  <si>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</si>
  <si>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</si>
  <si>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</si>
  <si>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</si>
  <si>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</si>
  <si>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</si>
  <si>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</si>
  <si>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</si>
  <si>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</si>
  <si>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</si>
  <si>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</si>
  <si>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</si>
  <si>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</si>
  <si>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</si>
  <si>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</si>
  <si>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</si>
  <si>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</si>
  <si>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</si>
  <si>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</si>
  <si>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</si>
  <si>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</si>
  <si>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</si>
  <si>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</si>
  <si>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</si>
  <si>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</si>
  <si>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</si>
  <si>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</si>
  <si>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</si>
  <si>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</si>
  <si>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</si>
  <si>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</si>
  <si>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</si>
  <si>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</si>
  <si>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</si>
  <si>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</si>
  <si>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</si>
  <si>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</si>
  <si>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</si>
  <si>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</si>
  <si>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</si>
  <si>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</si>
  <si>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</si>
  <si>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</si>
  <si>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</si>
  <si>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</si>
  <si>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</si>
  <si>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</si>
  <si>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</si>
  <si>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</si>
  <si>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</si>
  <si>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</si>
  <si>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</si>
  <si>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</si>
  <si>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</si>
  <si>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</si>
  <si>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</si>
  <si>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</si>
  <si>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</si>
  <si>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</si>
  <si>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</si>
  <si>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</si>
  <si>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</si>
  <si>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</si>
  <si>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</si>
  <si>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</si>
  <si>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</si>
  <si>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</si>
  <si>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</si>
  <si>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</si>
  <si>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</si>
  <si>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</si>
  <si>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</si>
  <si>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</si>
  <si>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</si>
  <si>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</si>
  <si>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</si>
  <si>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</si>
  <si>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</si>
  <si>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</si>
  <si>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</si>
  <si>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</si>
  <si>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</si>
  <si>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</si>
  <si>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</si>
  <si>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</si>
  <si>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</si>
  <si>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</si>
  <si>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</si>
  <si>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</si>
  <si>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</si>
  <si>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</si>
  <si>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</si>
  <si>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</si>
  <si>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</si>
  <si>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</si>
  <si>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</si>
  <si>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</si>
  <si>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</si>
  <si>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</si>
  <si>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</si>
  <si>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</si>
  <si>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</si>
  <si>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</si>
  <si>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</si>
  <si>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</si>
  <si>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</si>
  <si>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</si>
  <si>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</si>
  <si>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</si>
  <si>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</si>
  <si>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</si>
  <si>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</si>
  <si>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</si>
  <si>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</si>
  <si>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</si>
  <si>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</si>
  <si>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</si>
  <si>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</si>
  <si>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</si>
  <si>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</si>
  <si>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</si>
  <si>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</si>
  <si>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</si>
  <si>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</si>
  <si>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</si>
  <si>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</si>
  <si>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</si>
  <si>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</si>
  <si>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</si>
  <si>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</si>
  <si>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</si>
  <si>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</si>
  <si>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</si>
  <si>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</si>
  <si>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</si>
  <si>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</si>
  <si>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</si>
  <si>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</si>
  <si>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</si>
  <si>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</si>
  <si>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</si>
  <si>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</si>
  <si>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</si>
  <si>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</si>
  <si>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</si>
  <si>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</si>
  <si>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</si>
  <si>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</si>
  <si>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</si>
  <si>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</si>
  <si>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</si>
  <si>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</si>
  <si>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</si>
  <si>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</si>
  <si>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</si>
  <si>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</si>
  <si>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</si>
  <si>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</si>
  <si>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</si>
  <si>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</si>
  <si>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</si>
  <si>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</si>
  <si>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</si>
  <si>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</si>
  <si>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</si>
  <si>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</si>
  <si>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</si>
  <si>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</si>
  <si>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</si>
  <si>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</si>
  <si>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</si>
  <si>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</si>
  <si>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</si>
  <si>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</si>
  <si>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</si>
  <si>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</si>
  <si>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</si>
  <si>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</si>
  <si>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</si>
  <si>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</si>
  <si>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</si>
  <si>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</si>
  <si>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</si>
  <si>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</si>
  <si>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</si>
  <si>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</si>
  <si>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</si>
  <si>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</si>
  <si>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</si>
  <si>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</si>
  <si>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</si>
  <si>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</si>
  <si>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</si>
  <si>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</si>
  <si>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</si>
  <si>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</si>
  <si>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</si>
  <si>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</si>
  <si>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</si>
  <si>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</si>
  <si>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</si>
  <si>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</si>
  <si>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</si>
  <si>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</si>
  <si>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</si>
  <si>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</si>
  <si>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</si>
  <si>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</si>
  <si>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</si>
  <si>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</si>
  <si>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</si>
  <si>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</si>
  <si>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</si>
  <si>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</si>
  <si>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</si>
  <si>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</si>
  <si>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</si>
  <si>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</si>
  <si>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</si>
  <si>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</si>
  <si>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</si>
  <si>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</si>
  <si>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</si>
  <si>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</si>
  <si>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</si>
  <si>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</si>
  <si>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</si>
  <si>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</si>
  <si>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</si>
  <si>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</si>
  <si>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</si>
  <si>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</si>
  <si>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</si>
  <si>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</si>
  <si>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</si>
  <si>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</si>
  <si>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</si>
  <si>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</si>
  <si>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</si>
  <si>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</si>
  <si>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</si>
  <si>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</si>
  <si>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</si>
  <si>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</si>
  <si>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</si>
  <si>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</si>
  <si>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</si>
  <si>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</si>
  <si>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</si>
  <si>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</si>
  <si>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</si>
  <si>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</si>
  <si>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</si>
  <si>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</si>
  <si>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</si>
  <si>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</si>
  <si>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</si>
  <si>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</si>
  <si>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</si>
  <si>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</si>
  <si>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</si>
  <si>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</si>
  <si>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</si>
  <si>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</si>
  <si>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</si>
  <si>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</si>
  <si>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</si>
  <si>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</si>
  <si>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</si>
  <si>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</si>
  <si>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</si>
  <si>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</si>
  <si>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</si>
  <si>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</si>
  <si>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</si>
  <si>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</si>
  <si>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</si>
  <si>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</si>
  <si>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</si>
  <si>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</si>
  <si>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</si>
  <si>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</si>
  <si>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</si>
  <si>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</si>
  <si>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</si>
  <si>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</si>
  <si>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</si>
  <si>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</si>
  <si>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</si>
  <si>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</si>
  <si>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</si>
  <si>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</si>
  <si>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</si>
  <si>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</si>
  <si>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</si>
  <si>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</si>
  <si>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</si>
  <si>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</si>
  <si>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</si>
  <si>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</si>
  <si>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</si>
  <si>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</si>
  <si>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</si>
  <si>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</si>
  <si>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</si>
  <si>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</si>
  <si>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</si>
  <si>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</si>
  <si>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</si>
  <si>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</si>
  <si>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</si>
  <si>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</si>
  <si>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</si>
  <si>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</si>
  <si>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</si>
  <si>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</si>
  <si>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</si>
  <si>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</si>
  <si>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</si>
  <si>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</si>
  <si>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</si>
  <si>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</si>
  <si>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</si>
  <si>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</si>
  <si>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</si>
  <si>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</si>
  <si>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</si>
  <si>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</si>
  <si>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</si>
  <si>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</si>
  <si>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</si>
  <si>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</si>
  <si>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</si>
  <si>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</si>
  <si>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</si>
  <si>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</si>
  <si>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</si>
  <si>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</si>
  <si>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</si>
  <si>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</si>
  <si>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</si>
  <si>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</si>
  <si>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</si>
  <si>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</si>
  <si>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</si>
  <si>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</si>
  <si>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</si>
  <si>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</si>
  <si>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</si>
  <si>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</si>
  <si>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</si>
  <si>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</si>
  <si>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</si>
  <si>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</si>
  <si>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</si>
  <si>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</si>
  <si>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</si>
  <si>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</si>
  <si>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</si>
  <si>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</si>
  <si>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</si>
  <si>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</si>
  <si>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</si>
  <si>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</si>
  <si>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</si>
  <si>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</si>
  <si>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</si>
  <si>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</si>
  <si>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</si>
  <si>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</si>
  <si>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</si>
  <si>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</si>
  <si>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</si>
  <si>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</si>
  <si>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</si>
  <si>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</si>
  <si>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</si>
  <si>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</si>
  <si>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</si>
  <si>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</si>
  <si>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</si>
  <si>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</si>
  <si>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</si>
  <si>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</si>
  <si>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</si>
  <si>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</si>
  <si>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</si>
  <si>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</si>
  <si>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</si>
  <si>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</si>
  <si>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</si>
  <si>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</si>
  <si>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</si>
  <si>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</si>
  <si>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</si>
  <si>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</si>
  <si>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</si>
  <si>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</si>
  <si>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</si>
  <si>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</si>
  <si>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</si>
  <si>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</si>
  <si>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</si>
  <si>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</si>
  <si>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</si>
  <si>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</si>
  <si>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</si>
  <si>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</si>
  <si>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</si>
  <si>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</si>
  <si>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</si>
  <si>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</si>
  <si>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</si>
  <si>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</si>
  <si>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</si>
  <si>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</si>
  <si>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</si>
  <si>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</si>
  <si>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</si>
  <si>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</si>
  <si>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</si>
  <si>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</si>
  <si>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</si>
  <si>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</si>
  <si>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</si>
  <si>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</si>
  <si>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</si>
  <si>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</si>
  <si>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</si>
  <si>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</si>
  <si>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</si>
  <si>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</si>
  <si>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</si>
  <si>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</si>
  <si>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</si>
  <si>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</si>
  <si>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</si>
  <si>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</si>
  <si>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</si>
  <si>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</si>
  <si>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</si>
  <si>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</si>
  <si>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</si>
  <si>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</si>
  <si>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</si>
  <si>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</si>
  <si>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</si>
  <si>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</si>
  <si>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</si>
  <si>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</si>
  <si>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</si>
  <si>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</si>
  <si>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</si>
  <si>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</si>
  <si>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</si>
  <si>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</si>
  <si>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</si>
  <si>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</si>
  <si>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</si>
  <si>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</si>
  <si>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</si>
  <si>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</si>
  <si>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</si>
  <si>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</si>
  <si>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</si>
  <si>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</si>
  <si>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</si>
  <si>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</si>
  <si>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</si>
  <si>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</si>
  <si>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</si>
  <si>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</si>
  <si>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</si>
  <si>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</si>
  <si>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</si>
  <si>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</si>
  <si>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</si>
  <si>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</si>
  <si>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</si>
  <si>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</si>
  <si>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</si>
  <si>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</si>
  <si>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</si>
  <si>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</si>
  <si>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</si>
  <si>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</si>
  <si>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</si>
  <si>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</si>
  <si>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</si>
  <si>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</si>
  <si>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</si>
  <si>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</si>
  <si>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</si>
  <si>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</si>
  <si>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</si>
  <si>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</si>
  <si>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</si>
  <si>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</si>
  <si>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</si>
  <si>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</si>
  <si>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</si>
  <si>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</si>
  <si>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</si>
  <si>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</si>
  <si>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</si>
  <si>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</si>
  <si>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</si>
  <si>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</si>
  <si>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</si>
  <si>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</si>
  <si>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</si>
  <si>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</si>
  <si>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</si>
  <si>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</si>
  <si>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</si>
  <si>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</si>
  <si>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</si>
  <si>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</si>
  <si>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</si>
  <si>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</si>
  <si>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</si>
  <si>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</si>
  <si>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</si>
  <si>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</si>
  <si>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</si>
  <si>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</si>
  <si>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</si>
  <si>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</si>
  <si>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</si>
  <si>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</si>
  <si>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</si>
  <si>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</si>
  <si>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</si>
  <si>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</si>
  <si>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</si>
  <si>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</si>
  <si>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</si>
  <si>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</si>
  <si>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</si>
  <si>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</si>
  <si>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</si>
  <si>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</si>
  <si>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</si>
  <si>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</si>
  <si>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</si>
  <si>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</si>
  <si>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</si>
  <si>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</si>
  <si>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</si>
  <si>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</si>
  <si>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</si>
  <si>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</si>
  <si>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</si>
  <si>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</si>
  <si>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</si>
  <si>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</si>
  <si>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</si>
  <si>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</si>
  <si>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</si>
  <si>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</si>
  <si>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</si>
  <si>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</si>
  <si>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</si>
  <si>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</si>
  <si>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</si>
  <si>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</si>
  <si>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</si>
  <si>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</si>
  <si>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</si>
  <si>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</si>
  <si>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</si>
  <si>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</si>
  <si>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</si>
  <si>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</si>
  <si>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</si>
  <si>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</si>
  <si>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</si>
  <si>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</si>
  <si>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</si>
  <si>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</si>
  <si>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</si>
  <si>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</si>
  <si>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</si>
  <si>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</si>
  <si>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</si>
  <si>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</si>
  <si>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</si>
  <si>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</si>
  <si>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</si>
  <si>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</si>
  <si>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</si>
  <si>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</si>
  <si>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</si>
  <si>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</si>
  <si>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</si>
  <si>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</si>
  <si>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</si>
  <si>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</si>
  <si>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</si>
  <si>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</si>
  <si>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</si>
  <si>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</si>
  <si>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</si>
  <si>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</si>
  <si>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</si>
  <si>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</si>
  <si>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</si>
  <si>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</si>
  <si>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</si>
  <si>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</si>
  <si>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</si>
  <si>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</si>
  <si>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</si>
  <si>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</si>
  <si>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</si>
  <si>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</si>
  <si>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</si>
  <si>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</si>
  <si>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</si>
  <si>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</si>
  <si>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</si>
  <si>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</si>
  <si>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</si>
  <si>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</si>
  <si>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</si>
  <si>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</si>
  <si>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</si>
  <si>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</si>
  <si>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</si>
  <si>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</si>
  <si>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</si>
  <si>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</si>
  <si>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</si>
  <si>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</si>
  <si>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</si>
  <si>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</si>
  <si>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</si>
  <si>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</si>
  <si>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</si>
  <si>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</si>
  <si>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</si>
  <si>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</si>
  <si>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</si>
  <si>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</si>
  <si>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</si>
  <si>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</si>
  <si>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</si>
  <si>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</si>
  <si>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</si>
  <si>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</si>
  <si>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</si>
  <si>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</si>
  <si>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</si>
  <si>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</si>
  <si>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</si>
  <si>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</si>
  <si>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</si>
  <si>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</si>
  <si>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</si>
  <si>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</si>
  <si>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</si>
  <si>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</si>
  <si>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</si>
  <si>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</si>
  <si>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</si>
  <si>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</si>
  <si>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</si>
  <si>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</si>
  <si>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</si>
  <si>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</si>
  <si>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</si>
  <si>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</si>
  <si>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</si>
  <si>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</si>
  <si>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</si>
  <si>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</si>
  <si>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</si>
  <si>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</si>
  <si>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</si>
  <si>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</si>
  <si>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</si>
  <si>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</si>
  <si>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</si>
  <si>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</si>
  <si>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</si>
  <si>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</si>
  <si>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</si>
  <si>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</si>
  <si>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</si>
  <si>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</si>
  <si>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</si>
  <si>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</si>
  <si>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</si>
  <si>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</si>
  <si>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</si>
  <si>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</si>
  <si>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</si>
  <si>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</si>
  <si>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</si>
  <si>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</si>
  <si>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</si>
  <si>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</si>
  <si>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</si>
  <si>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</si>
  <si>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</si>
  <si>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</si>
  <si>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</si>
  <si>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</si>
  <si>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</si>
  <si>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</si>
  <si>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</si>
  <si>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</si>
  <si>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</si>
  <si>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</si>
  <si>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</si>
  <si>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</si>
  <si>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</si>
  <si>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</si>
  <si>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</si>
  <si>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</si>
  <si>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</si>
  <si>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</si>
  <si>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</si>
  <si>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</si>
  <si>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</si>
  <si>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</si>
  <si>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</si>
  <si>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</si>
  <si>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</si>
  <si>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</si>
  <si>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</si>
  <si>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</si>
  <si>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</si>
  <si>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</si>
  <si>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</si>
  <si>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</si>
  <si>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</si>
  <si>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</si>
  <si>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</si>
  <si>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</si>
  <si>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</si>
  <si>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</si>
  <si>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</si>
  <si>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</si>
  <si>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</si>
  <si>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</si>
  <si>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</si>
  <si>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</si>
  <si>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</si>
  <si>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</si>
  <si>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</si>
  <si>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</si>
  <si>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</si>
  <si>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</si>
  <si>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</si>
  <si>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</si>
  <si>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</si>
  <si>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</si>
  <si>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</si>
  <si>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</si>
  <si>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</si>
  <si>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</si>
  <si>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</si>
  <si>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</si>
  <si>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</si>
  <si>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</si>
  <si>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</si>
  <si>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</si>
  <si>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</si>
  <si>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</si>
  <si>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</si>
  <si>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</si>
  <si>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</si>
  <si>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</si>
  <si>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</si>
  <si>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</si>
  <si>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</si>
  <si>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</si>
  <si>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</si>
  <si>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</si>
  <si>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</si>
  <si>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</si>
  <si>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</si>
  <si>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</si>
  <si>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</si>
  <si>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</si>
  <si>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</si>
  <si>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</si>
  <si>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</si>
  <si>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</si>
  <si>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</si>
  <si>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</si>
  <si>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</si>
  <si>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</si>
  <si>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</si>
  <si>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</si>
  <si>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</si>
  <si>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</si>
  <si>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</si>
  <si>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</si>
  <si>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</si>
  <si>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</si>
  <si>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</si>
  <si>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</si>
  <si>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</si>
  <si>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</si>
  <si>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</si>
  <si>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</si>
  <si>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</si>
  <si>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</si>
  <si>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</si>
  <si>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</si>
  <si>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</si>
  <si>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</si>
  <si>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</si>
  <si>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</si>
  <si>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</si>
  <si>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</si>
  <si>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</si>
  <si>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</si>
  <si>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</si>
  <si>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</si>
  <si>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</si>
  <si>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</si>
  <si>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</si>
  <si>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</si>
  <si>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</si>
  <si>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</si>
  <si>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</si>
  <si>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</si>
  <si>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</si>
  <si>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</si>
  <si>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</si>
  <si>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</si>
  <si>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</si>
  <si>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</si>
  <si>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</si>
  <si>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</si>
  <si>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</si>
  <si>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</si>
  <si>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</si>
  <si>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</si>
  <si>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</si>
  <si>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</si>
  <si>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</si>
  <si>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</si>
  <si>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</si>
  <si>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</si>
  <si>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</si>
  <si>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</si>
  <si>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</si>
  <si>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</si>
  <si>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</si>
  <si>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</si>
  <si>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</si>
  <si>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</si>
  <si>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</si>
  <si>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</si>
  <si>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</si>
  <si>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</si>
  <si>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</si>
  <si>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</si>
  <si>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</si>
  <si>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</si>
  <si>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</si>
  <si>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</si>
  <si>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</si>
  <si>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</si>
  <si>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</si>
  <si>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</si>
  <si>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</si>
  <si>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</si>
  <si>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</si>
  <si>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</si>
  <si>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</si>
  <si>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</si>
  <si>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</si>
  <si>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</si>
  <si>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</si>
  <si>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</si>
  <si>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</si>
  <si>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</si>
  <si>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</si>
  <si>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</si>
  <si>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</si>
  <si>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</si>
  <si>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</si>
  <si>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</si>
  <si>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</si>
  <si>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</si>
  <si>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</si>
  <si>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</si>
  <si>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</si>
  <si>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</si>
  <si>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</si>
  <si>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</si>
  <si>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</si>
  <si>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</si>
  <si>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</si>
  <si>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</si>
  <si>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</si>
  <si>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</si>
  <si>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</si>
  <si>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</si>
  <si>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</si>
  <si>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</si>
  <si>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</si>
  <si>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</si>
  <si>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</si>
  <si>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</si>
  <si>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</si>
  <si>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</si>
  <si>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</si>
  <si>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</si>
  <si>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</si>
  <si>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</si>
  <si>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</si>
  <si>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</si>
  <si>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</si>
  <si>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</si>
  <si>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</si>
  <si>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</si>
  <si>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</si>
  <si>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</si>
  <si>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</si>
  <si>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</si>
  <si>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</si>
  <si>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</si>
  <si>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</si>
  <si>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</si>
  <si>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</si>
  <si>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</si>
  <si>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</si>
  <si>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</si>
  <si>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</si>
  <si>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</si>
  <si>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</si>
  <si>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</si>
  <si>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</si>
  <si>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</si>
  <si>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</si>
  <si>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</si>
  <si>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</si>
  <si>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</si>
  <si>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</si>
  <si>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</si>
  <si>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</si>
  <si>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</si>
  <si>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</si>
  <si>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</si>
  <si>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</si>
  <si>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</si>
  <si>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</si>
  <si>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</si>
  <si>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</si>
  <si>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</si>
  <si>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</si>
  <si>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</si>
  <si>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</si>
  <si>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</si>
  <si>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</si>
  <si>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</si>
  <si>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</si>
  <si>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</si>
  <si>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</si>
  <si>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</si>
  <si>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</si>
  <si>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</si>
  <si>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</si>
  <si>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</si>
  <si>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</si>
  <si>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</si>
  <si>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</si>
  <si>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</si>
  <si>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</si>
  <si>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</si>
  <si>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</si>
  <si>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</si>
  <si>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</si>
  <si>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</si>
  <si>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</si>
  <si>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</si>
  <si>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</si>
  <si>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</si>
  <si>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</si>
  <si>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</si>
  <si>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</si>
  <si>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</si>
  <si>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</si>
  <si>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</si>
  <si>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</si>
  <si>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</si>
  <si>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</si>
  <si>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</si>
  <si>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</si>
  <si>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</si>
  <si>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</si>
  <si>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</si>
  <si>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</si>
  <si>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</si>
  <si>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</si>
  <si>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</si>
  <si>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</si>
  <si>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</si>
  <si>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</si>
  <si>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</si>
  <si>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</si>
  <si>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</si>
  <si>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</si>
  <si>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</si>
  <si>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</si>
  <si>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</si>
  <si>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</si>
  <si>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</si>
  <si>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</si>
  <si>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</si>
  <si>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</si>
  <si>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</si>
  <si>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</si>
  <si>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</si>
  <si>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</si>
  <si>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</si>
  <si>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</si>
  <si>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</si>
  <si>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</si>
  <si>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</si>
  <si>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</si>
  <si>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</si>
  <si>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</si>
  <si>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</si>
  <si>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</si>
  <si>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</si>
  <si>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</si>
  <si>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</si>
  <si>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</si>
  <si>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</si>
  <si>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</si>
  <si>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</si>
  <si>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</si>
  <si>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</si>
  <si>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</si>
  <si>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</si>
  <si>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</si>
  <si>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</si>
  <si>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</si>
  <si>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</si>
  <si>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</si>
  <si>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</si>
  <si>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</si>
  <si>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</si>
  <si>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</si>
  <si>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</si>
  <si>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</si>
  <si>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</si>
  <si>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</si>
  <si>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</si>
  <si>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</si>
  <si>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</si>
  <si>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</si>
  <si>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</si>
  <si>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</si>
  <si>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</si>
  <si>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</si>
  <si>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</si>
  <si>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</si>
  <si>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</si>
  <si>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</si>
  <si>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</si>
  <si>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</si>
  <si>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</si>
  <si>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</si>
  <si>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</si>
  <si>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</si>
  <si>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</si>
  <si>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</si>
  <si>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</si>
  <si>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</si>
  <si>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</si>
  <si>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</si>
  <si>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</si>
  <si>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</si>
  <si>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</si>
  <si>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</si>
  <si>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</si>
  <si>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</si>
  <si>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</si>
  <si>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</si>
  <si>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</si>
  <si>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</si>
  <si>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</si>
  <si>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</si>
  <si>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</si>
  <si>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</si>
  <si>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</si>
  <si>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</si>
  <si>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</si>
  <si>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</si>
  <si>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</si>
  <si>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</si>
  <si>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</si>
  <si>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</si>
  <si>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</si>
  <si>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</si>
  <si>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</si>
  <si>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</si>
  <si>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</si>
  <si>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</si>
  <si>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</si>
  <si>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</si>
  <si>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</si>
  <si>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</si>
  <si>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</si>
  <si>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</si>
  <si>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</si>
  <si>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</si>
  <si>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</si>
  <si>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</si>
  <si>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</si>
  <si>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</si>
  <si>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</si>
  <si>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</si>
  <si>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</si>
  <si>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</si>
  <si>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</si>
  <si>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</si>
  <si>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</si>
  <si>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</si>
  <si>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</si>
  <si>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</si>
  <si>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</si>
  <si>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</si>
  <si>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</si>
  <si>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</si>
  <si>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</si>
  <si>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</si>
  <si>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</si>
  <si>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</si>
  <si>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</si>
  <si>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</si>
  <si>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</si>
  <si>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</si>
  <si>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</si>
  <si>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</si>
  <si>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</si>
  <si>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</si>
  <si>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</si>
  <si>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</si>
  <si>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</si>
  <si>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</si>
  <si>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</si>
  <si>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</si>
  <si>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</si>
  <si>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</si>
  <si>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</si>
  <si>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</si>
  <si>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</si>
  <si>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</si>
  <si>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</si>
  <si>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</si>
  <si>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</si>
  <si>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</si>
  <si>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</si>
  <si>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</si>
  <si>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</si>
  <si>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</si>
  <si>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</si>
  <si>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</si>
  <si>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</si>
  <si>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</si>
  <si>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</si>
  <si>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</si>
  <si>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</si>
  <si>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</si>
  <si>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</si>
  <si>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</si>
  <si>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</si>
  <si>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</si>
  <si>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</si>
  <si>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</si>
  <si>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</si>
  <si>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</si>
  <si>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</si>
  <si>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</si>
  <si>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</si>
  <si>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</si>
  <si>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</si>
  <si>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</si>
  <si>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</si>
  <si>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</si>
  <si>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</si>
  <si>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</si>
  <si>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</si>
  <si>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</si>
  <si>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</si>
  <si>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</si>
  <si>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</si>
  <si>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</si>
  <si>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</si>
  <si>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</si>
  <si>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</si>
  <si>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</si>
  <si>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</si>
  <si>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</si>
  <si>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</si>
  <si>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</si>
  <si>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</si>
  <si>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</si>
  <si>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</si>
  <si>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</si>
  <si>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</si>
  <si>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</si>
  <si>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</si>
  <si>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</si>
  <si>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</si>
  <si>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</si>
  <si>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</si>
  <si>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</si>
  <si>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</si>
  <si>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</si>
  <si>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</si>
  <si>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</si>
  <si>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</si>
  <si>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</si>
  <si>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</si>
  <si>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</si>
  <si>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</si>
  <si>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</si>
  <si>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</si>
  <si>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</si>
  <si>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</si>
  <si>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</si>
  <si>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</si>
  <si>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</si>
  <si>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</si>
  <si>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</si>
  <si>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</si>
  <si>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</si>
  <si>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</si>
  <si>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</si>
  <si>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</si>
  <si>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</si>
  <si>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</si>
  <si>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</si>
  <si>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</si>
  <si>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</si>
  <si>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</si>
  <si>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</si>
  <si>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</si>
  <si>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</si>
  <si>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</si>
  <si>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</si>
  <si>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</si>
  <si>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</si>
  <si>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</si>
  <si>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</si>
  <si>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</si>
  <si>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</si>
  <si>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</si>
  <si>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</si>
  <si>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</si>
  <si>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</si>
  <si>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</si>
  <si>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</si>
  <si>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</si>
  <si>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</si>
  <si>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</si>
  <si>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</si>
  <si>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</si>
  <si>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</si>
  <si>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</si>
  <si>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</si>
  <si>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</si>
  <si>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</si>
  <si>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</si>
  <si>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</si>
  <si>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</si>
  <si>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</si>
  <si>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</si>
  <si>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</si>
  <si>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</si>
  <si>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</si>
  <si>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</si>
  <si>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</si>
  <si>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</si>
  <si>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</si>
  <si>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</si>
  <si>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</si>
  <si>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</si>
  <si>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</si>
  <si>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</si>
  <si>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</si>
  <si>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</si>
  <si>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</si>
  <si>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</si>
  <si>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</si>
  <si>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</si>
  <si>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</si>
  <si>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</si>
  <si>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</si>
  <si>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</si>
  <si>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</si>
  <si>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</si>
  <si>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</si>
  <si>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</si>
  <si>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</si>
  <si>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</si>
  <si>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</si>
  <si>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</si>
  <si>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</si>
  <si>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</si>
  <si>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</si>
  <si>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</si>
  <si>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</si>
  <si>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</si>
  <si>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</si>
  <si>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</si>
  <si>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</si>
  <si>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</si>
  <si>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</si>
  <si>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</si>
  <si>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</si>
  <si>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</si>
  <si>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</si>
  <si>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</si>
  <si>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</si>
  <si>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</si>
  <si>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</si>
  <si>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</si>
  <si>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</si>
  <si>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</si>
  <si>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</si>
  <si>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</si>
  <si>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</si>
  <si>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</si>
  <si>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</si>
  <si>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</si>
  <si>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</si>
  <si>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</si>
  <si>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</si>
  <si>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</si>
  <si>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</si>
  <si>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</si>
  <si>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</si>
  <si>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</si>
  <si>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</si>
  <si>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</si>
  <si>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</si>
  <si>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</si>
  <si>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</si>
  <si>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</si>
  <si>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</si>
  <si>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</si>
  <si>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</si>
  <si>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</si>
  <si>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</si>
  <si>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</si>
  <si>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</si>
  <si>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</si>
  <si>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</si>
  <si>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</si>
  <si>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</si>
  <si>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</si>
  <si>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</si>
  <si>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</si>
  <si>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</si>
  <si>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</si>
  <si>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</si>
  <si>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</si>
  <si>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</si>
  <si>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</si>
  <si>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</si>
  <si>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</si>
  <si>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</si>
  <si>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</si>
  <si>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</si>
  <si>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</si>
  <si>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</si>
  <si>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</si>
  <si>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</si>
  <si>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</si>
  <si>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</si>
  <si>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</si>
  <si>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</si>
  <si>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</si>
  <si>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</si>
  <si>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</si>
  <si>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</si>
  <si>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</si>
  <si>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</si>
  <si>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</si>
  <si>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</si>
  <si>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</si>
  <si>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</si>
  <si>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</si>
  <si>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</si>
  <si>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</si>
  <si>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</si>
  <si>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</si>
  <si>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</si>
  <si>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</si>
  <si>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</si>
  <si>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</si>
  <si>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</si>
  <si>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</si>
  <si>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</si>
  <si>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</si>
  <si>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</si>
  <si>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</si>
  <si>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</si>
  <si>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</si>
  <si>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</si>
  <si>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</si>
  <si>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</si>
  <si>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</si>
  <si>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</si>
  <si>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</si>
  <si>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</si>
  <si>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</si>
  <si>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</si>
  <si>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</si>
  <si>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</si>
  <si>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</si>
  <si>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</si>
  <si>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</si>
  <si>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</si>
  <si>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</si>
  <si>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</si>
  <si>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</si>
  <si>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</si>
  <si>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</si>
  <si>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</si>
  <si>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</si>
  <si>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</si>
  <si>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</si>
  <si>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</si>
  <si>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</si>
  <si>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</si>
  <si>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</si>
  <si>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</si>
  <si>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</si>
  <si>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</si>
  <si>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</si>
  <si>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</si>
  <si>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</si>
  <si>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</si>
  <si>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</si>
  <si>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</si>
  <si>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</si>
  <si>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</si>
  <si>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</si>
  <si>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</si>
  <si>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</si>
  <si>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</si>
  <si>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</si>
  <si>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</si>
  <si>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</si>
  <si>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</si>
  <si>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</si>
  <si>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</si>
  <si>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</si>
  <si>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</si>
  <si>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</si>
  <si>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</si>
  <si>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</si>
  <si>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</si>
  <si>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</si>
  <si>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</si>
  <si>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</si>
  <si>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</si>
  <si>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</si>
  <si>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</si>
  <si>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</si>
  <si>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</si>
  <si>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</si>
  <si>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</si>
  <si>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</si>
  <si>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</si>
  <si>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</si>
  <si>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</si>
  <si>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</si>
  <si>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</si>
  <si>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</si>
  <si>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</si>
  <si>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</si>
  <si>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</si>
  <si>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</si>
  <si>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</si>
  <si>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</si>
  <si>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</si>
  <si>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</si>
  <si>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</si>
  <si>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</si>
  <si>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</si>
  <si>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</si>
  <si>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</si>
  <si>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</si>
  <si>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</si>
  <si>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</si>
  <si>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</si>
  <si>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</si>
  <si>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</si>
  <si>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</si>
  <si>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</si>
  <si>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</si>
  <si>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</si>
  <si>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</si>
  <si>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</si>
  <si>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</si>
  <si>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</si>
  <si>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</si>
  <si>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</si>
  <si>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</si>
  <si>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</si>
  <si>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</si>
  <si>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</si>
  <si>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</si>
  <si>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</si>
  <si>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</si>
  <si>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</si>
  <si>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</si>
  <si>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</si>
  <si>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</si>
  <si>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</si>
  <si>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</si>
  <si>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</si>
  <si>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</si>
  <si>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</si>
  <si>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</si>
  <si>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</si>
  <si>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</si>
  <si>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</si>
  <si>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</si>
  <si>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</si>
  <si>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</si>
  <si>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</si>
  <si>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</si>
  <si>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</si>
  <si>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</si>
  <si>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</si>
  <si>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</si>
  <si>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</si>
  <si>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</si>
  <si>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</si>
  <si>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</si>
  <si>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</si>
  <si>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</si>
  <si>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</si>
  <si>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</si>
  <si>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</si>
  <si>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</si>
  <si>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</si>
  <si>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</si>
  <si>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</si>
  <si>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</si>
  <si>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</si>
  <si>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</si>
  <si>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</si>
  <si>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</si>
  <si>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</si>
  <si>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</si>
  <si>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</si>
  <si>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</si>
  <si>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</si>
  <si>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</si>
  <si>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</si>
  <si>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</si>
  <si>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</si>
  <si>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</si>
  <si>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</si>
  <si>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</si>
  <si>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</si>
  <si>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</si>
  <si>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</si>
  <si>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</si>
  <si>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</si>
  <si>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</si>
  <si>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</si>
  <si>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</si>
  <si>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</si>
  <si>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</si>
  <si>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</si>
  <si>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</si>
  <si>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</si>
  <si>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</si>
  <si>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</si>
  <si>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</si>
  <si>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</si>
  <si>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</si>
  <si>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</si>
  <si>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</si>
  <si>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</si>
  <si>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</si>
  <si>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</si>
  <si>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</si>
  <si>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</si>
  <si>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</si>
  <si>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</si>
  <si>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</si>
  <si>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</si>
  <si>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</si>
  <si>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</si>
  <si>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</si>
  <si>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</si>
  <si>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</si>
  <si>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</si>
  <si>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</si>
  <si>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</si>
  <si>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</si>
  <si>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</si>
  <si>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</si>
  <si>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</si>
  <si>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</si>
  <si>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</si>
  <si>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</si>
  <si>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</si>
  <si>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</si>
  <si>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</si>
  <si>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</si>
  <si>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</si>
  <si>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</si>
  <si>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</si>
  <si>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</si>
  <si>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</si>
  <si>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</si>
  <si>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</si>
  <si>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</si>
  <si>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</si>
  <si>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</si>
  <si>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</si>
  <si>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</si>
  <si>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</si>
  <si>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</si>
  <si>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</si>
  <si>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</si>
  <si>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</si>
  <si>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</si>
  <si>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</si>
  <si>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</si>
  <si>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</si>
  <si>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</si>
  <si>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</si>
  <si>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</si>
  <si>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</si>
  <si>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</si>
  <si>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</si>
  <si>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</si>
  <si>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</si>
  <si>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</si>
  <si>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</si>
  <si>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</si>
  <si>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</si>
  <si>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</si>
  <si>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</si>
  <si>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</si>
  <si>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</si>
  <si>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</si>
  <si>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</si>
  <si>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</si>
  <si>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</si>
  <si>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</si>
  <si>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</si>
  <si>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</si>
  <si>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</si>
  <si>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</si>
  <si>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</si>
  <si>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</si>
  <si>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</si>
  <si>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</si>
  <si>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</si>
  <si>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</si>
  <si>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</si>
  <si>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</si>
  <si>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</si>
  <si>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</si>
  <si>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</si>
  <si>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</si>
  <si>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</si>
  <si>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</si>
  <si>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</si>
  <si>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</si>
  <si>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</si>
  <si>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</si>
  <si>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</si>
  <si>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</si>
  <si>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</si>
  <si>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</si>
  <si>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</si>
  <si>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</si>
  <si>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</si>
  <si>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</si>
  <si>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</si>
  <si>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</si>
  <si>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</si>
  <si>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</si>
  <si>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</si>
  <si>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</si>
  <si>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</si>
  <si>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</si>
  <si>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</si>
  <si>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</si>
  <si>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</si>
  <si>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</si>
  <si>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</si>
  <si>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</si>
  <si>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</si>
  <si>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</si>
  <si>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</si>
  <si>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</si>
  <si>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</si>
  <si>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</si>
  <si>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</si>
  <si>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</si>
  <si>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</si>
  <si>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</si>
  <si>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</si>
  <si>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</si>
  <si>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</si>
  <si>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</si>
  <si>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</si>
  <si>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</si>
  <si>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</si>
  <si>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</si>
  <si>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</si>
  <si>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</si>
  <si>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</si>
  <si>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</si>
  <si>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</si>
  <si>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</si>
  <si>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</si>
  <si>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</si>
  <si>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</si>
  <si>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</si>
  <si>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</si>
  <si>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</si>
  <si>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</si>
  <si>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</si>
  <si>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</si>
  <si>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</si>
  <si>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</si>
  <si>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</si>
  <si>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</si>
  <si>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</si>
  <si>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</si>
  <si>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</si>
  <si>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</si>
  <si>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</si>
  <si>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</si>
  <si>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</si>
  <si>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</si>
  <si>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</si>
  <si>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</si>
  <si>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</si>
  <si>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</si>
  <si>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</si>
  <si>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</si>
  <si>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</si>
  <si>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</si>
  <si>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</si>
  <si>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</si>
  <si>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</si>
  <si>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</si>
  <si>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</si>
  <si>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</si>
  <si>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</si>
  <si>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</si>
  <si>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</si>
  <si>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</si>
  <si>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</si>
  <si>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</si>
  <si>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</si>
  <si>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</si>
  <si>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</si>
  <si>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</si>
  <si>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</si>
  <si>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</si>
  <si>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</si>
  <si>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</si>
  <si>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</si>
  <si>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</si>
  <si>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</si>
  <si>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</si>
  <si>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</si>
  <si>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</si>
  <si>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</si>
  <si>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</si>
  <si>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</si>
  <si>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</si>
  <si>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</si>
  <si>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</si>
  <si>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</si>
  <si>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</si>
  <si>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</si>
  <si>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</si>
  <si>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</si>
  <si>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</si>
  <si>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</si>
  <si>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</si>
  <si>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</si>
  <si>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</si>
  <si>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</si>
  <si>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</si>
  <si>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</si>
  <si>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</si>
  <si>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</si>
  <si>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</si>
  <si>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</si>
  <si>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</si>
  <si>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</si>
  <si>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</si>
  <si>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</si>
  <si>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</si>
  <si>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</si>
  <si>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</si>
  <si>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</si>
  <si>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</si>
  <si>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</si>
  <si>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</si>
  <si>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</si>
  <si>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</si>
  <si>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</si>
  <si>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</si>
  <si>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</si>
  <si>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</si>
  <si>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</si>
  <si>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</si>
  <si>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</si>
  <si>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</si>
  <si>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</si>
  <si>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</si>
  <si>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</si>
  <si>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</si>
  <si>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</si>
  <si>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</si>
  <si>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</si>
  <si>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</si>
  <si>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</si>
  <si>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</si>
  <si>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</si>
  <si>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</si>
  <si>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</si>
  <si>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</si>
  <si>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</si>
  <si>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</si>
  <si>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</si>
  <si>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</si>
  <si>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</si>
  <si>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</si>
  <si>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</si>
  <si>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</si>
  <si>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</si>
  <si>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</si>
  <si>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</si>
  <si>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</si>
  <si>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</si>
  <si>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</si>
  <si>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</si>
  <si>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</si>
  <si>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</si>
  <si>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</si>
  <si>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</si>
  <si>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</si>
  <si>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</si>
  <si>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</si>
  <si>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</si>
  <si>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</si>
  <si>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</si>
  <si>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</si>
  <si>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</si>
  <si>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</si>
  <si>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</si>
  <si>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</si>
  <si>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</si>
  <si>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</si>
  <si>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</si>
  <si>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</si>
  <si>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</si>
  <si>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</si>
  <si>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</si>
  <si>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</si>
  <si>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</si>
  <si>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</si>
  <si>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</si>
  <si>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</si>
  <si>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</si>
  <si>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</si>
  <si>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</si>
  <si>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</si>
  <si>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</si>
  <si>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</si>
  <si>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</si>
  <si>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</si>
  <si>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</si>
  <si>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</si>
  <si>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</si>
  <si>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</si>
  <si>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</si>
  <si>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</si>
  <si>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</si>
  <si>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</si>
  <si>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</si>
  <si>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</si>
  <si>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</si>
  <si>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</si>
  <si>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</si>
  <si>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</si>
  <si>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</si>
  <si>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</si>
  <si>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</si>
  <si>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</si>
  <si>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</si>
  <si>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</si>
  <si>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</si>
  <si>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</si>
  <si>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</si>
  <si>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</si>
  <si>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</si>
  <si>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</si>
  <si>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</si>
  <si>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</si>
  <si>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</si>
  <si>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</si>
  <si>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</si>
  <si>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</si>
  <si>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</si>
  <si>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</si>
  <si>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</si>
  <si>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</si>
  <si>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</si>
  <si>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</si>
  <si>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</si>
  <si>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</si>
  <si>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</si>
  <si>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</si>
  <si>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</si>
  <si>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</si>
  <si>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</si>
  <si>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</si>
  <si>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</si>
  <si>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</si>
  <si>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</si>
  <si>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</si>
  <si>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</si>
  <si>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</si>
  <si>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</si>
  <si>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</si>
  <si>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</si>
  <si>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</si>
  <si>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</si>
  <si>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</si>
  <si>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</si>
  <si>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</si>
  <si>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</si>
  <si>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</si>
  <si>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</si>
  <si>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</si>
  <si>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</si>
  <si>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</si>
  <si>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</si>
  <si>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</si>
  <si>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</si>
  <si>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</si>
  <si>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</si>
  <si>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</si>
  <si>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</si>
  <si>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</si>
  <si>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</si>
  <si>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</si>
  <si>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</si>
  <si>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</si>
  <si>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</si>
  <si>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</si>
  <si>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</si>
  <si>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</si>
  <si>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</si>
  <si>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</si>
  <si>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</si>
  <si>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</si>
  <si>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</si>
  <si>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</si>
  <si>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</si>
  <si>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</si>
  <si>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</si>
  <si>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</si>
  <si>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</si>
  <si>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</si>
  <si>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</si>
  <si>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</si>
  <si>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</si>
  <si>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</si>
  <si>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</si>
  <si>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</si>
  <si>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</si>
  <si>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</si>
  <si>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</si>
  <si>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</si>
  <si>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</si>
  <si>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</si>
  <si>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</si>
  <si>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</si>
  <si>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</si>
  <si>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</si>
  <si>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</si>
  <si>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</si>
  <si>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</si>
  <si>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</si>
  <si>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</si>
  <si>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</si>
  <si>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</si>
  <si>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</si>
  <si>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</si>
  <si>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</si>
  <si>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</si>
  <si>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</si>
  <si>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</si>
  <si>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</si>
  <si>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</si>
  <si>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</si>
  <si>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</si>
  <si>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</si>
  <si>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</si>
  <si>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</si>
  <si>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</si>
  <si>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</si>
  <si>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</si>
  <si>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</si>
  <si>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</si>
  <si>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</si>
  <si>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</si>
  <si>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</si>
  <si>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</si>
  <si>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</si>
  <si>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</si>
  <si>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</si>
  <si>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</si>
  <si>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</si>
  <si>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</si>
  <si>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</si>
  <si>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</si>
  <si>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</si>
  <si>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</si>
  <si>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</si>
  <si>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</si>
  <si>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</si>
  <si>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</si>
  <si>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</si>
  <si>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</si>
  <si>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</si>
  <si>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</si>
  <si>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</si>
  <si>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</si>
  <si>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</si>
  <si>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</si>
  <si>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</si>
  <si>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</si>
  <si>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</si>
  <si>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</si>
  <si>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</si>
  <si>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</si>
  <si>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</si>
  <si>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</si>
  <si>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</si>
  <si>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</si>
  <si>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</si>
  <si>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</si>
  <si>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</si>
  <si>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</si>
  <si>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</si>
  <si>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</si>
  <si>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</si>
  <si>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</si>
  <si>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</si>
  <si>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</si>
  <si>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</si>
  <si>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</si>
  <si>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</si>
  <si>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</si>
  <si>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</si>
  <si>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</si>
  <si>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</si>
  <si>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</si>
  <si>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</si>
  <si>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</si>
  <si>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</si>
  <si>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</si>
  <si>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</si>
  <si>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</si>
  <si>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</si>
  <si>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</si>
  <si>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</si>
  <si>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</si>
  <si>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</si>
  <si>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</si>
  <si>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</si>
  <si>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</si>
  <si>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</si>
  <si>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</si>
  <si>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</si>
  <si>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</si>
  <si>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</si>
  <si>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</si>
  <si>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</si>
  <si>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</si>
  <si>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</si>
  <si>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</si>
  <si>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</si>
  <si>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</si>
  <si>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</si>
  <si>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</si>
  <si>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</si>
  <si>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</si>
  <si>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</si>
  <si>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</si>
  <si>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</si>
  <si>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</si>
  <si>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</si>
  <si>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</si>
  <si>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</si>
  <si>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</si>
  <si>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</si>
  <si>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</si>
  <si>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</si>
  <si>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</si>
  <si>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</si>
  <si>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</si>
  <si>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</si>
  <si>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</si>
  <si>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</si>
  <si>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</si>
  <si>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</si>
  <si>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</si>
  <si>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</si>
  <si>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</si>
  <si>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</si>
  <si>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</si>
  <si>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</si>
  <si>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</si>
  <si>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</si>
  <si>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</si>
  <si>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</si>
  <si>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</si>
  <si>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</si>
  <si>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</si>
  <si>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</si>
  <si>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</si>
  <si>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</si>
  <si>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</si>
  <si>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</si>
  <si>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</si>
  <si>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</si>
  <si>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</si>
  <si>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</si>
  <si>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</si>
  <si>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</si>
  <si>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</si>
  <si>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</si>
  <si>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</si>
  <si>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</si>
  <si>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</si>
  <si>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</si>
  <si>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</si>
  <si>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</si>
  <si>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</si>
  <si>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</si>
  <si>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</si>
  <si>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</si>
  <si>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</si>
  <si>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</si>
  <si>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</si>
  <si>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</si>
  <si>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</si>
  <si>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</si>
  <si>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</si>
  <si>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</si>
  <si>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</si>
  <si>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</si>
  <si>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</si>
  <si>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</si>
  <si>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</si>
  <si>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</si>
  <si>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</si>
  <si>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</si>
  <si>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</si>
  <si>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</si>
  <si>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</si>
  <si>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</si>
  <si>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</si>
  <si>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</si>
  <si>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</si>
  <si>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</si>
  <si>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</si>
  <si>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</si>
  <si>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</si>
  <si>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</si>
  <si>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</si>
  <si>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</si>
  <si>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</si>
  <si>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</si>
  <si>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</si>
  <si>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</si>
  <si>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</si>
  <si>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</si>
  <si>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</si>
  <si>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</si>
  <si>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</si>
  <si>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</si>
  <si>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</si>
  <si>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</si>
  <si>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</si>
  <si>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</si>
  <si>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</si>
  <si>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</si>
  <si>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</si>
  <si>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</si>
  <si>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</si>
  <si>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</si>
  <si>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</si>
  <si>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</si>
  <si>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</si>
  <si>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</si>
  <si>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</si>
  <si>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</si>
  <si>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</si>
  <si>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</si>
  <si>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</si>
  <si>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</si>
  <si>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</si>
  <si>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</si>
  <si>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</si>
  <si>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</si>
  <si>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</si>
  <si>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</si>
  <si>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</si>
  <si>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</si>
  <si>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</si>
  <si>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</si>
  <si>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</si>
  <si>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</si>
  <si>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</si>
  <si>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</si>
  <si>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</si>
  <si>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</si>
  <si>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</si>
  <si>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</si>
  <si>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</si>
  <si>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</si>
  <si>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</si>
  <si>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</si>
  <si>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</si>
  <si>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</si>
  <si>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</si>
  <si>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</si>
  <si>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</si>
  <si>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</si>
  <si>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</si>
  <si>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</si>
  <si>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</si>
  <si>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</si>
  <si>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</si>
  <si>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</si>
  <si>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</si>
  <si>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</si>
  <si>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</si>
  <si>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</si>
  <si>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</si>
  <si>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</si>
  <si>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</si>
  <si>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</si>
  <si>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</si>
  <si>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</si>
  <si>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</si>
  <si>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</si>
  <si>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</si>
  <si>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</si>
  <si>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</si>
  <si>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</si>
  <si>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</si>
  <si>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</si>
  <si>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</si>
  <si>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</si>
  <si>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</si>
  <si>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</si>
  <si>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</si>
  <si>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</si>
  <si>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</si>
  <si>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</si>
  <si>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</si>
  <si>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</si>
  <si>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</si>
  <si>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</si>
  <si>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</si>
  <si>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</si>
  <si>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</si>
  <si>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</si>
  <si>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</si>
  <si>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</si>
  <si>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</si>
  <si>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</si>
  <si>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</si>
  <si>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</si>
  <si>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</si>
  <si>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</si>
  <si>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</si>
  <si>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</si>
  <si>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</si>
  <si>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</si>
  <si>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</si>
  <si>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</si>
  <si>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</si>
  <si>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</si>
  <si>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</si>
  <si>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</si>
  <si>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</si>
  <si>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</si>
  <si>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</si>
  <si>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</si>
  <si>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</si>
  <si>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</si>
  <si>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</si>
  <si>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</si>
  <si>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</si>
  <si>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</si>
  <si>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</si>
  <si>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</si>
  <si>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</si>
  <si>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</si>
  <si>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</si>
  <si>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</si>
  <si>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</si>
  <si>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</si>
  <si>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</si>
  <si>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</si>
  <si>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</si>
  <si>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</si>
  <si>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</si>
  <si>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</si>
  <si>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</si>
  <si>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</si>
  <si>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</si>
  <si>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</si>
  <si>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</si>
  <si>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</si>
  <si>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</si>
  <si>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</si>
  <si>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</si>
  <si>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</si>
  <si>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</si>
  <si>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</si>
  <si>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</si>
  <si>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</si>
  <si>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</si>
  <si>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</si>
  <si>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</si>
  <si>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</si>
  <si>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</si>
  <si>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</si>
  <si>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</si>
  <si>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</si>
  <si>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</si>
  <si>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</si>
  <si>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</si>
  <si>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</si>
  <si>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</si>
  <si>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</si>
  <si>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</si>
  <si>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</si>
  <si>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</si>
  <si>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</si>
  <si>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</si>
  <si>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</si>
  <si>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</si>
  <si>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</si>
  <si>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</si>
  <si>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</si>
  <si>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</si>
  <si>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</si>
  <si>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</si>
  <si>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</si>
  <si>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</si>
  <si>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</si>
  <si>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</si>
  <si>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</si>
  <si>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</si>
  <si>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</si>
  <si>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</si>
  <si>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</si>
  <si>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</si>
  <si>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</si>
  <si>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</si>
  <si>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</si>
  <si>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</si>
  <si>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</si>
  <si>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</si>
  <si>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</si>
  <si>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</si>
  <si>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</si>
  <si>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</si>
  <si>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</si>
  <si>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</si>
  <si>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</si>
  <si>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</si>
  <si>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</si>
  <si>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</si>
  <si>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</si>
  <si>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</si>
  <si>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</si>
  <si>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</si>
  <si>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</si>
  <si>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</si>
  <si>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</si>
  <si>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</si>
  <si>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</si>
  <si>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</si>
  <si>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</si>
  <si>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</si>
  <si>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</si>
  <si>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</si>
  <si>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</si>
  <si>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</si>
  <si>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</si>
  <si>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</si>
  <si>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</si>
  <si>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</si>
  <si>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</si>
  <si>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</si>
  <si>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</si>
  <si>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</si>
  <si>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</si>
  <si>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</si>
  <si>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</si>
  <si>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</si>
  <si>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</si>
  <si>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</si>
  <si>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</si>
  <si>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</si>
  <si>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</si>
  <si>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</si>
  <si>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</si>
  <si>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</si>
  <si>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</si>
  <si>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</si>
  <si>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</si>
  <si>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</si>
  <si>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</si>
  <si>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</si>
  <si>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</si>
  <si>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</si>
  <si>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</si>
  <si>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</si>
  <si>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</si>
  <si>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</si>
  <si>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</si>
  <si>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</si>
  <si>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</si>
  <si>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</si>
  <si>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</si>
  <si>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</si>
  <si>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</si>
  <si>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</si>
  <si>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</si>
  <si>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</si>
  <si>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</si>
  <si>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</si>
  <si>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</si>
  <si>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</si>
  <si>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</si>
  <si>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</si>
  <si>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</si>
  <si>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</si>
  <si>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</si>
  <si>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</si>
  <si>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</si>
  <si>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</si>
  <si>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</si>
  <si>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</si>
  <si>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</si>
  <si>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</si>
  <si>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</si>
  <si>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</si>
  <si>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</si>
  <si>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</si>
  <si>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</si>
  <si>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</si>
  <si>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</si>
  <si>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</si>
  <si>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</si>
  <si>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</si>
  <si>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</si>
  <si>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</si>
  <si>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</si>
  <si>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</si>
  <si>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</si>
  <si>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</si>
  <si>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</si>
  <si>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</si>
  <si>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</si>
  <si>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</si>
  <si>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</si>
  <si>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</si>
  <si>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</si>
  <si>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</si>
  <si>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</si>
  <si>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</si>
  <si>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</si>
  <si>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</si>
  <si>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</si>
  <si>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</si>
  <si>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</si>
  <si>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</si>
  <si>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</si>
  <si>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</si>
  <si>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</si>
  <si>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</si>
  <si>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</si>
  <si>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</si>
  <si>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</si>
  <si>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</si>
  <si>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</si>
  <si>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</si>
  <si>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</si>
  <si>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</si>
  <si>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</si>
  <si>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</si>
  <si>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</si>
  <si>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</si>
  <si>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</si>
  <si>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</si>
  <si>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</si>
  <si>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</si>
  <si>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</si>
  <si>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</si>
  <si>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</si>
  <si>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</si>
  <si>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</si>
  <si>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</si>
  <si>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</si>
  <si>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</si>
  <si>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</si>
  <si>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</si>
  <si>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</si>
  <si>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</si>
  <si>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</si>
  <si>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</si>
  <si>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</si>
  <si>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</si>
  <si>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</si>
  <si>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</si>
  <si>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</si>
  <si>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</si>
  <si>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</si>
  <si>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</si>
  <si>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</si>
  <si>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</si>
  <si>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</si>
  <si>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</si>
  <si>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</si>
  <si>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</si>
  <si>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</si>
  <si>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</si>
  <si>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</si>
  <si>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</si>
  <si>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</si>
  <si>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</si>
  <si>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</si>
  <si>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</si>
  <si>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</si>
  <si>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</si>
  <si>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</si>
  <si>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</si>
  <si>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</si>
  <si>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</si>
  <si>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</si>
  <si>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</si>
  <si>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</si>
  <si>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</si>
  <si>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</si>
  <si>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</si>
  <si>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</si>
  <si>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</si>
  <si>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</si>
  <si>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</si>
  <si>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</si>
  <si>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</si>
  <si>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</si>
  <si>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</si>
  <si>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</si>
  <si>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</si>
  <si>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</si>
  <si>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</si>
  <si>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</si>
  <si>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</si>
  <si>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</si>
  <si>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</si>
  <si>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</si>
  <si>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</si>
  <si>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</si>
  <si>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</si>
  <si>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</si>
  <si>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</si>
  <si>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</si>
  <si>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</si>
  <si>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</si>
  <si>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</si>
  <si>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</si>
  <si>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</si>
  <si>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</si>
  <si>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</si>
  <si>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</si>
  <si>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</si>
  <si>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</si>
  <si>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</si>
  <si>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</si>
  <si>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</si>
  <si>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</si>
  <si>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</si>
  <si>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</si>
  <si>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</si>
  <si>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</si>
  <si>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</si>
  <si>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</si>
  <si>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</si>
  <si>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</si>
  <si>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</si>
  <si>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</si>
  <si>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</si>
  <si>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</si>
  <si>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</si>
  <si>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</si>
  <si>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</si>
  <si>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</si>
  <si>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</si>
  <si>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</si>
  <si>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</si>
  <si>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</si>
  <si>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</si>
  <si>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</si>
  <si>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</si>
  <si>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</si>
  <si>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</si>
  <si>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</si>
  <si>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</si>
  <si>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</si>
  <si>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</si>
  <si>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</si>
  <si>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</si>
  <si>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</si>
  <si>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</si>
  <si>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</si>
  <si>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</si>
  <si>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</si>
  <si>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</si>
  <si>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</si>
  <si>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</si>
  <si>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</si>
  <si>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</si>
  <si>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</si>
  <si>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</si>
  <si>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</si>
  <si>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</si>
  <si>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</si>
  <si>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</si>
  <si>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</si>
  <si>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</si>
  <si>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</si>
  <si>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</si>
  <si>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</si>
  <si>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</si>
  <si>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</si>
  <si>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</si>
  <si>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</si>
  <si>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</si>
  <si>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</si>
  <si>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</si>
  <si>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</si>
  <si>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</si>
  <si>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</si>
  <si>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</si>
  <si>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</si>
  <si>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</si>
  <si>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</si>
  <si>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</si>
  <si>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</si>
  <si>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</si>
  <si>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</si>
  <si>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</si>
  <si>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</si>
  <si>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</si>
  <si>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</si>
  <si>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</si>
  <si>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</si>
  <si>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</si>
  <si>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</si>
  <si>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</si>
  <si>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</si>
  <si>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</si>
  <si>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</si>
  <si>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</si>
  <si>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</si>
  <si>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</si>
  <si>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</si>
  <si>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</si>
  <si>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</si>
  <si>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</si>
  <si>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</si>
  <si>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</si>
  <si>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</si>
  <si>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</si>
  <si>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</si>
  <si>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</si>
  <si>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</si>
  <si>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</si>
  <si>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</si>
  <si>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</si>
  <si>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</si>
  <si>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</si>
  <si>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</si>
  <si>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</si>
  <si>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</si>
  <si>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</si>
  <si>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</si>
  <si>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</si>
  <si>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</si>
  <si>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</si>
  <si>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</si>
  <si>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</si>
  <si>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</si>
  <si>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</si>
  <si>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</si>
  <si>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</si>
  <si>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</si>
  <si>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</si>
  <si>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</si>
  <si>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</si>
  <si>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</si>
  <si>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</si>
  <si>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</si>
  <si>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</si>
  <si>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</si>
  <si>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</si>
  <si>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</si>
  <si>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</si>
  <si>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</si>
  <si>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</si>
  <si>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</si>
  <si>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</si>
  <si>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</si>
  <si>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</si>
  <si>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</si>
  <si>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</si>
  <si>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</si>
  <si>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</si>
  <si>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</si>
  <si>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</si>
  <si>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</si>
  <si>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</si>
  <si>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</si>
  <si>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</si>
  <si>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</si>
  <si>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</si>
  <si>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</si>
  <si>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</si>
  <si>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</si>
  <si>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</si>
  <si>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</si>
  <si>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</si>
  <si>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</si>
  <si>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</si>
  <si>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</si>
  <si>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</si>
  <si>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</si>
  <si>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</si>
  <si>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</si>
  <si>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</si>
  <si>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</si>
  <si>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</si>
  <si>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</si>
  <si>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</si>
  <si>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</si>
  <si>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</si>
  <si>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</si>
  <si>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</si>
  <si>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</si>
  <si>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</si>
  <si>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</si>
  <si>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</si>
  <si>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</si>
  <si>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</si>
  <si>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</si>
  <si>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</si>
  <si>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</si>
  <si>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</si>
  <si>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</si>
  <si>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</si>
  <si>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</si>
  <si>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</si>
  <si>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</si>
  <si>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</si>
  <si>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</si>
  <si>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</si>
  <si>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</si>
  <si>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</si>
  <si>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</si>
  <si>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</si>
  <si>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</si>
  <si>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</si>
  <si>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</si>
  <si>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</si>
  <si>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</si>
  <si>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</si>
  <si>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</si>
  <si>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</si>
  <si>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</si>
  <si>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</si>
  <si>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</si>
  <si>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</si>
  <si>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</si>
  <si>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</si>
  <si>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</si>
  <si>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</si>
  <si>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</si>
  <si>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</si>
  <si>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</si>
  <si>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</si>
  <si>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</si>
  <si>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</si>
  <si>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</si>
  <si>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</si>
  <si>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</si>
  <si>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</si>
  <si>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</si>
  <si>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</si>
  <si>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</si>
  <si>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</si>
  <si>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</si>
  <si>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</si>
  <si>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</si>
  <si>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</si>
  <si>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</si>
  <si>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</si>
  <si>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</si>
  <si>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</si>
  <si>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</si>
  <si>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</si>
  <si>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</si>
  <si>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</si>
  <si>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</si>
  <si>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</si>
  <si>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</si>
  <si>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</si>
  <si>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</si>
  <si>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</si>
  <si>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</si>
  <si>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</si>
  <si>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</si>
  <si>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</si>
  <si>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</si>
  <si>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</si>
  <si>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</si>
  <si>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</si>
  <si>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</si>
  <si>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</si>
  <si>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</si>
  <si>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</si>
  <si>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</si>
  <si>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</si>
  <si>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</si>
  <si>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</si>
  <si>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</si>
  <si>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</si>
  <si>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</si>
  <si>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</si>
  <si>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</si>
  <si>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</si>
  <si>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</si>
  <si>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</si>
  <si>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</si>
  <si>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</si>
  <si>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</si>
  <si>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</si>
  <si>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</si>
  <si>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</si>
  <si>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</si>
  <si>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</si>
  <si>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</si>
  <si>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</si>
  <si>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</si>
  <si>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</si>
  <si>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</si>
  <si>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</si>
  <si>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</si>
  <si>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</si>
  <si>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</si>
  <si>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</si>
  <si>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</si>
  <si>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</si>
  <si>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</si>
  <si>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</si>
  <si>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</si>
  <si>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</si>
  <si>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</si>
  <si>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</si>
  <si>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</si>
  <si>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</si>
  <si>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</si>
  <si>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</si>
  <si>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</si>
  <si>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</si>
  <si>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</si>
  <si>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</si>
  <si>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</si>
  <si>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</si>
  <si>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</si>
  <si>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</si>
  <si>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</si>
  <si>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</si>
  <si>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</si>
  <si>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</si>
  <si>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</si>
  <si>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</si>
  <si>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</si>
  <si>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</si>
  <si>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</si>
  <si>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</si>
  <si>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</si>
  <si>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</si>
  <si>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</si>
  <si>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</si>
  <si>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</si>
  <si>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</si>
  <si>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</si>
  <si>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</si>
  <si>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</si>
  <si>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</si>
  <si>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</si>
  <si>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</si>
  <si>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</si>
  <si>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</si>
  <si>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</si>
  <si>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</si>
  <si>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</si>
  <si>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</si>
  <si>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</si>
  <si>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</si>
  <si>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</si>
  <si>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</si>
  <si>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</si>
  <si>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</si>
  <si>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</si>
  <si>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</si>
  <si>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</si>
  <si>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</si>
  <si>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</si>
  <si>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</si>
  <si>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</si>
  <si>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</si>
  <si>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</si>
  <si>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</si>
  <si>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</si>
  <si>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</si>
  <si>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</si>
  <si>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</si>
  <si>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</si>
  <si>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</si>
  <si>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</si>
  <si>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</si>
  <si>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</si>
  <si>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</si>
  <si>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</si>
  <si>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</si>
  <si>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</si>
  <si>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</si>
  <si>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</si>
  <si>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</si>
  <si>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</si>
  <si>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</si>
  <si>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</si>
  <si>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</si>
  <si>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</si>
  <si>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</si>
  <si>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</si>
  <si>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</si>
  <si>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</si>
  <si>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</si>
  <si>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</si>
  <si>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</si>
  <si>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</si>
  <si>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</si>
  <si>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</si>
  <si>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</si>
  <si>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</si>
  <si>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</si>
  <si>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</si>
  <si>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</si>
  <si>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</si>
  <si>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</si>
  <si>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</si>
  <si>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</si>
  <si>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</si>
  <si>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</si>
  <si>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</si>
  <si>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</si>
  <si>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</si>
  <si>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</si>
  <si>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</si>
  <si>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</si>
  <si>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</si>
  <si>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</si>
  <si>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</si>
  <si>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</si>
  <si>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</si>
  <si>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</si>
  <si>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</si>
  <si>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</si>
  <si>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</si>
  <si>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</si>
  <si>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</si>
  <si>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</si>
  <si>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</si>
  <si>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</si>
  <si>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</si>
  <si>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</si>
  <si>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</si>
  <si>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</si>
  <si>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</si>
  <si>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</si>
  <si>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</si>
  <si>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</si>
  <si>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</si>
  <si>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</si>
  <si>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</si>
  <si>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</si>
  <si>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</si>
  <si>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</si>
  <si>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</si>
  <si>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</si>
  <si>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</si>
  <si>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</si>
  <si>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</si>
  <si>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</si>
  <si>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</si>
  <si>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</si>
  <si>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</si>
  <si>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</si>
  <si>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</si>
  <si>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</si>
  <si>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</si>
  <si>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</si>
  <si>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</si>
  <si>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</si>
  <si>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</si>
  <si>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</si>
  <si>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</si>
  <si>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</si>
  <si>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</si>
  <si>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</si>
  <si>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</si>
  <si>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</si>
  <si>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</si>
  <si>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</si>
  <si>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</si>
  <si>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</si>
  <si>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</si>
  <si>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</si>
  <si>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</si>
  <si>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</si>
  <si>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</si>
  <si>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</si>
  <si>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</si>
  <si>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</si>
  <si>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</si>
  <si>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</si>
  <si>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</si>
  <si>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</si>
  <si>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</si>
  <si>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</si>
  <si>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</si>
  <si>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</si>
  <si>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</si>
  <si>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</si>
  <si>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</si>
  <si>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</si>
  <si>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</si>
  <si>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</si>
  <si>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</si>
  <si>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</si>
  <si>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</si>
  <si>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</si>
  <si>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</si>
  <si>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</si>
  <si>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</si>
  <si>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</si>
  <si>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</si>
  <si>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</si>
  <si>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</si>
  <si>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</si>
  <si>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</si>
  <si>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</si>
  <si>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</si>
  <si>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</si>
  <si>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</si>
  <si>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</si>
  <si>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</si>
  <si>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</si>
  <si>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</si>
  <si>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</si>
  <si>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</si>
  <si>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</si>
  <si>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</si>
  <si>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</si>
  <si>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</si>
  <si>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</si>
  <si>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</si>
  <si>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</si>
  <si>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</si>
  <si>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</si>
  <si>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</si>
  <si>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</si>
  <si>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</si>
  <si>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</si>
  <si>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</si>
  <si>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</si>
  <si>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</si>
  <si>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</si>
  <si>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</si>
  <si>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</si>
  <si>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</si>
  <si>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</si>
  <si>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</si>
  <si>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</si>
  <si>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</si>
  <si>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</si>
  <si>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</si>
  <si>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</si>
  <si>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</si>
  <si>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</si>
  <si>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</si>
  <si>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</si>
  <si>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</si>
  <si>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</si>
  <si>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</si>
  <si>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</si>
  <si>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</si>
  <si>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</si>
  <si>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</si>
  <si>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</si>
  <si>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</si>
  <si>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</si>
  <si>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</si>
  <si>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</si>
  <si>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</si>
  <si>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</si>
  <si>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</si>
  <si>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</si>
  <si>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</si>
  <si>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</si>
  <si>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</si>
  <si>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</si>
  <si>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</si>
  <si>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</si>
  <si>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</si>
  <si>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</si>
  <si>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</si>
  <si>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</si>
  <si>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</si>
  <si>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</si>
  <si>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</si>
  <si>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</si>
  <si>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</si>
  <si>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</si>
  <si>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</si>
  <si>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</si>
  <si>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</si>
  <si>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</si>
  <si>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</si>
  <si>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</si>
  <si>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</si>
  <si>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</si>
  <si>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</si>
  <si>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</si>
  <si>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</si>
  <si>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</si>
  <si>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</si>
  <si>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</si>
  <si>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</si>
  <si>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</si>
  <si>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</si>
  <si>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</si>
  <si>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</si>
  <si>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</si>
  <si>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</si>
  <si>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</si>
  <si>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</si>
  <si>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</si>
  <si>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</si>
  <si>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</si>
  <si>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</si>
  <si>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</si>
  <si>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</si>
  <si>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</si>
  <si>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</si>
  <si>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</si>
  <si>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</si>
  <si>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</si>
  <si>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</si>
  <si>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</si>
  <si>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</si>
  <si>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</si>
  <si>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</si>
  <si>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</si>
  <si>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</si>
  <si>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</si>
  <si>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</si>
  <si>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</si>
  <si>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</si>
  <si>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</si>
  <si>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</si>
  <si>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</si>
  <si>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</si>
  <si>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</si>
  <si>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</si>
  <si>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</si>
  <si>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</si>
  <si>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</si>
  <si>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</si>
  <si>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</si>
  <si>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</si>
  <si>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</si>
  <si>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</si>
  <si>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</si>
  <si>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</si>
  <si>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</si>
  <si>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</si>
  <si>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</si>
  <si>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</si>
  <si>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</si>
  <si>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</si>
  <si>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</si>
  <si>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</si>
  <si>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</si>
  <si>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</si>
  <si>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</si>
  <si>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</si>
  <si>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</si>
  <si>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</si>
  <si>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</si>
  <si>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</si>
  <si>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</si>
  <si>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</si>
  <si>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</si>
  <si>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</si>
  <si>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</si>
  <si>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</si>
  <si>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</si>
  <si>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</si>
  <si>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</si>
  <si>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</si>
  <si>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</si>
  <si>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</si>
  <si>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</si>
  <si>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</si>
  <si>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</si>
  <si>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</si>
  <si>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</si>
  <si>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</si>
  <si>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</si>
  <si>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</si>
  <si>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</si>
  <si>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</si>
  <si>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</si>
  <si>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</si>
  <si>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</si>
  <si>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</si>
  <si>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</si>
  <si>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</si>
  <si>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</si>
  <si>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</si>
  <si>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</si>
  <si>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</si>
  <si>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</si>
  <si>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</si>
  <si>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</si>
  <si>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</si>
  <si>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</si>
  <si>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</si>
  <si>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</si>
  <si>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</si>
  <si>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</si>
  <si>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</si>
  <si>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</si>
  <si>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</si>
  <si>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</si>
  <si>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</si>
  <si>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</si>
  <si>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</si>
  <si>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</si>
  <si>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</si>
  <si>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</si>
  <si>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</si>
  <si>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</si>
  <si>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</si>
  <si>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</si>
  <si>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</si>
  <si>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</si>
  <si>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</si>
  <si>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</si>
  <si>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</si>
  <si>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</si>
  <si>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</si>
  <si>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</si>
  <si>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</si>
  <si>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</si>
  <si>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</si>
  <si>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</si>
  <si>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</si>
  <si>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</si>
  <si>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</si>
  <si>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</si>
  <si>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</si>
  <si>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</si>
  <si>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</si>
  <si>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</si>
  <si>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</si>
  <si>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</si>
  <si>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</si>
  <si>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</si>
  <si>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</si>
  <si>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</si>
  <si>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</si>
  <si>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</si>
  <si>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</si>
  <si>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</si>
  <si>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</si>
  <si>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</si>
  <si>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</si>
  <si>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</si>
  <si>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</si>
  <si>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</si>
  <si>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</si>
  <si>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</si>
  <si>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</si>
  <si>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</si>
  <si>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</si>
  <si>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</si>
  <si>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</si>
  <si>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</si>
  <si>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</si>
  <si>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</si>
  <si>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</si>
  <si>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</si>
  <si>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</si>
  <si>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</si>
  <si>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</si>
  <si>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</si>
  <si>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</si>
  <si>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</si>
  <si>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</si>
  <si>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</si>
  <si>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</si>
  <si>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</si>
  <si>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</si>
  <si>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</si>
  <si>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</si>
  <si>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</si>
  <si>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</si>
  <si>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</si>
  <si>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</si>
  <si>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</si>
  <si>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</si>
  <si>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</si>
  <si>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</si>
  <si>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</si>
  <si>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</si>
  <si>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</si>
  <si>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</si>
  <si>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</si>
  <si>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</si>
  <si>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</si>
  <si>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</si>
  <si>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</si>
  <si>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</si>
  <si>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</si>
  <si>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</si>
  <si>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</si>
  <si>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</si>
  <si>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</si>
  <si>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</si>
  <si>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</si>
  <si>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</si>
  <si>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</si>
  <si>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</si>
  <si>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</si>
  <si>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</si>
  <si>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</si>
  <si>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</si>
  <si>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</si>
  <si>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</si>
  <si>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</si>
  <si>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</si>
  <si>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</si>
  <si>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</si>
  <si>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</si>
  <si>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</si>
  <si>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</si>
  <si>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</si>
  <si>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</si>
  <si>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</si>
  <si>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</si>
  <si>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</si>
  <si>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</si>
  <si>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</si>
  <si>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</si>
  <si>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</si>
  <si>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</si>
  <si>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</si>
  <si>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</si>
  <si>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</si>
  <si>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</si>
  <si>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</si>
  <si>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</si>
  <si>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</si>
  <si>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</si>
  <si>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</si>
  <si>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</si>
  <si>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</si>
  <si>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</si>
  <si>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</si>
  <si>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</si>
  <si>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</si>
  <si>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</si>
  <si>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</si>
  <si>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</si>
  <si>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</si>
  <si>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</si>
  <si>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</si>
  <si>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</si>
  <si>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</si>
  <si>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</si>
  <si>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</si>
  <si>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</si>
  <si>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</si>
  <si>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</si>
  <si>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</si>
  <si>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</si>
  <si>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</si>
  <si>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</si>
  <si>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</si>
  <si>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</si>
  <si>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</si>
  <si>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</si>
  <si>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</si>
  <si>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</si>
  <si>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</si>
  <si>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</si>
  <si>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</si>
  <si>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</si>
  <si>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</si>
  <si>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</si>
  <si>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</si>
  <si>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</si>
  <si>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</si>
  <si>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</si>
  <si>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</si>
  <si>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</si>
  <si>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</si>
  <si>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</si>
  <si>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</si>
  <si>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</si>
  <si>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</si>
  <si>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</si>
  <si>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</si>
  <si>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</si>
  <si>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</si>
  <si>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</si>
  <si>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</si>
  <si>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</si>
  <si>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</si>
  <si>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</si>
  <si>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</si>
  <si>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</si>
  <si>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</si>
  <si>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</si>
  <si>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</si>
  <si>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</si>
  <si>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</si>
  <si>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</si>
  <si>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</si>
  <si>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</si>
  <si>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</si>
  <si>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</si>
  <si>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</si>
  <si>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</si>
  <si>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</si>
  <si>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</si>
  <si>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</si>
  <si>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</si>
  <si>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</si>
  <si>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</si>
  <si>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</si>
  <si>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</si>
  <si>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</si>
  <si>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</si>
  <si>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</si>
  <si>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</si>
  <si>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</si>
  <si>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</si>
  <si>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</si>
  <si>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</si>
  <si>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</si>
  <si>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</si>
  <si>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</si>
  <si>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</si>
  <si>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</si>
  <si>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</si>
  <si>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</si>
  <si>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</si>
  <si>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</si>
  <si>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</si>
  <si>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</si>
  <si>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</si>
  <si>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</si>
  <si>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</si>
  <si>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</si>
  <si>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</si>
  <si>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</si>
  <si>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</si>
  <si>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</si>
  <si>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</si>
  <si>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</si>
  <si>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</si>
  <si>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</si>
  <si>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</si>
  <si>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</si>
  <si>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</si>
  <si>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</si>
  <si>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</si>
  <si>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</si>
  <si>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</si>
  <si>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</si>
  <si>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</si>
  <si>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</si>
  <si>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</si>
  <si>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</si>
  <si>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</si>
  <si>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</si>
  <si>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</si>
  <si>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</si>
  <si>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</si>
  <si>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</si>
  <si>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</si>
  <si>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</si>
  <si>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</si>
  <si>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</si>
  <si>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</si>
  <si>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</si>
  <si>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</si>
  <si>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</si>
  <si>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</si>
  <si>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</si>
  <si>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</si>
  <si>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</si>
  <si>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</si>
  <si>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</si>
  <si>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</si>
  <si>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</si>
  <si>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</si>
  <si>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</si>
  <si>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</si>
  <si>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</si>
  <si>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</si>
  <si>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</si>
  <si>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</si>
  <si>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</si>
  <si>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</si>
  <si>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</si>
  <si>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</si>
  <si>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</si>
  <si>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</si>
  <si>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</si>
  <si>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</si>
  <si>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</si>
  <si>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</si>
  <si>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</si>
  <si>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</si>
  <si>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</si>
  <si>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</si>
  <si>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</si>
  <si>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</si>
  <si>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</si>
  <si>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</si>
  <si>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</si>
  <si>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</si>
  <si>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</si>
  <si>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</si>
  <si>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</si>
  <si>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</si>
  <si>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</si>
  <si>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</si>
  <si>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</si>
  <si>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</si>
  <si>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</si>
  <si>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</si>
  <si>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</si>
  <si>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</si>
  <si>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</si>
  <si>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</si>
  <si>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</si>
  <si>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</si>
  <si>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</si>
  <si>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</si>
  <si>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</si>
  <si>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</si>
  <si>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</si>
  <si>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</si>
  <si>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</si>
  <si>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</si>
  <si>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</si>
  <si>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</si>
  <si>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</si>
  <si>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</si>
  <si>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</si>
  <si>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</si>
  <si>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</si>
  <si>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</si>
  <si>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</si>
  <si>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</si>
  <si>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</si>
  <si>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</si>
  <si>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</si>
  <si>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</si>
  <si>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</si>
  <si>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</si>
  <si>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</si>
  <si>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</si>
  <si>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</si>
  <si>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</si>
  <si>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</si>
  <si>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</si>
  <si>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</si>
  <si>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</si>
  <si>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</si>
  <si>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</si>
  <si>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</si>
  <si>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</si>
  <si>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</si>
  <si>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</si>
  <si>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</si>
  <si>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</si>
  <si>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</si>
  <si>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</si>
  <si>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</si>
  <si>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</si>
  <si>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</si>
  <si>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</si>
  <si>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</si>
  <si>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</si>
  <si>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</si>
  <si>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</si>
  <si>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</si>
  <si>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</si>
  <si>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</si>
  <si>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</si>
  <si>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</si>
  <si>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</si>
  <si>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</si>
  <si>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</si>
  <si>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</si>
  <si>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</si>
  <si>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</si>
  <si>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</si>
  <si>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</si>
  <si>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</si>
  <si>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</si>
  <si>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</si>
  <si>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</si>
  <si>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</si>
  <si>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</si>
  <si>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</si>
  <si>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</si>
  <si>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</si>
  <si>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</si>
  <si>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</si>
  <si>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</si>
  <si>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</si>
  <si>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</si>
  <si>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</si>
  <si>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</si>
  <si>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</si>
  <si>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</si>
  <si>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</si>
  <si>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</si>
  <si>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</si>
  <si>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</si>
  <si>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</si>
  <si>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</si>
  <si>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</si>
  <si>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</si>
  <si>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</si>
  <si>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</si>
  <si>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</si>
  <si>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</si>
  <si>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</si>
  <si>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</si>
  <si>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</si>
  <si>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</si>
  <si>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</si>
  <si>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</si>
  <si>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</si>
  <si>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</si>
  <si>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</si>
  <si>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</si>
  <si>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</si>
  <si>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</si>
  <si>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</si>
  <si>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</si>
  <si>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</si>
  <si>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</si>
  <si>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</si>
  <si>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</si>
  <si>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</si>
  <si>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</si>
  <si>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</si>
  <si>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</si>
  <si>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</si>
  <si>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</si>
  <si>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</si>
  <si>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</si>
  <si>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</si>
  <si>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</si>
  <si>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</si>
  <si>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</si>
  <si>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</si>
  <si>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</si>
  <si>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</si>
  <si>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</si>
  <si>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</si>
  <si>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</si>
  <si>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</si>
  <si>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</si>
  <si>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</si>
  <si>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</si>
  <si>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</si>
  <si>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</si>
  <si>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</si>
  <si>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</si>
  <si>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</si>
  <si>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</si>
  <si>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</si>
  <si>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</si>
  <si>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</si>
  <si>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</si>
  <si>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</si>
  <si>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</si>
  <si>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</si>
  <si>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</si>
  <si>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</si>
  <si>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</si>
  <si>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</si>
  <si>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</si>
  <si>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</si>
  <si>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</si>
  <si>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</si>
  <si>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</si>
  <si>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</si>
  <si>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</si>
  <si>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</si>
  <si>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</si>
  <si>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</si>
  <si>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</si>
  <si>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</si>
  <si>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</si>
  <si>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</si>
  <si>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</si>
  <si>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</si>
  <si>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</si>
  <si>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</si>
  <si>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</si>
  <si>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</si>
  <si>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</si>
  <si>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</si>
  <si>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</si>
  <si>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</si>
  <si>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</si>
  <si>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</si>
  <si>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</si>
  <si>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</si>
  <si>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</si>
  <si>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</si>
  <si>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</si>
  <si>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</si>
  <si>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</si>
  <si>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</si>
  <si>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</si>
  <si>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</si>
  <si>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</si>
  <si>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</si>
  <si>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</si>
  <si>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</si>
  <si>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</si>
  <si>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</si>
  <si>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</si>
  <si>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</si>
  <si>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</si>
  <si>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</si>
  <si>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</si>
  <si>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</si>
  <si>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</si>
  <si>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</si>
  <si>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</si>
  <si>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</si>
  <si>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</si>
  <si>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</si>
  <si>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</si>
  <si>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</si>
  <si>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</si>
  <si>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</si>
  <si>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</si>
  <si>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</si>
  <si>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</si>
  <si>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</si>
  <si>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</si>
  <si>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</si>
  <si>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</si>
  <si>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</si>
  <si>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</si>
  <si>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</si>
  <si>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</si>
  <si>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</si>
  <si>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</si>
  <si>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</si>
  <si>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</si>
  <si>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</si>
  <si>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</si>
  <si>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</si>
  <si>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</si>
  <si>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</si>
  <si>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</si>
  <si>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</si>
  <si>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</si>
  <si>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</si>
  <si>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</si>
  <si>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</si>
  <si>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</si>
  <si>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</si>
  <si>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</si>
  <si>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</si>
  <si>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</si>
  <si>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</si>
  <si>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</si>
  <si>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</si>
  <si>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</si>
  <si>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</si>
  <si>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</si>
  <si>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</si>
  <si>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</si>
  <si>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</si>
  <si>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</si>
  <si>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</si>
  <si>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</si>
  <si>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</si>
  <si>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</si>
  <si>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</si>
  <si>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</si>
  <si>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</si>
  <si>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</si>
  <si>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</si>
  <si>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</si>
  <si>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</si>
  <si>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</si>
  <si>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</si>
  <si>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</si>
  <si>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</si>
  <si>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</si>
  <si>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</si>
  <si>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</si>
  <si>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</si>
  <si>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</si>
  <si>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</si>
  <si>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</si>
  <si>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</si>
  <si>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</si>
  <si>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</si>
  <si>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</si>
  <si>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</si>
  <si>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</si>
  <si>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</si>
  <si>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</si>
  <si>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</si>
  <si>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</si>
  <si>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</si>
  <si>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</si>
  <si>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</si>
  <si>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</si>
  <si>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</si>
  <si>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</si>
  <si>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</si>
  <si>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</si>
  <si>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</si>
  <si>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</si>
  <si>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</si>
  <si>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</si>
  <si>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</si>
  <si>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</si>
  <si>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</si>
  <si>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</si>
  <si>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</si>
  <si>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</si>
  <si>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</si>
  <si>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</si>
  <si>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</si>
  <si>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</si>
  <si>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</si>
  <si>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</si>
  <si>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</si>
  <si>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</si>
  <si>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</si>
  <si>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</si>
  <si>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</si>
  <si>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</si>
  <si>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</si>
  <si>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</si>
  <si>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</si>
  <si>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</si>
  <si>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</si>
  <si>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</si>
  <si>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</si>
  <si>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</si>
  <si>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</si>
  <si>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</si>
  <si>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</si>
  <si>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</si>
  <si>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</si>
  <si>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</si>
  <si>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</si>
  <si>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</si>
  <si>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</si>
  <si>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</si>
  <si>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</si>
  <si>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</si>
  <si>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</si>
  <si>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</si>
  <si>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</si>
  <si>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</si>
  <si>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</si>
  <si>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</si>
  <si>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</si>
  <si>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</si>
  <si>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</si>
  <si>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</si>
  <si>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</si>
  <si>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</si>
  <si>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</si>
  <si>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</si>
  <si>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</si>
  <si>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</si>
  <si>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</si>
  <si>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</si>
  <si>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</si>
  <si>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</si>
  <si>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</si>
  <si>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</si>
  <si>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</si>
  <si>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</si>
  <si>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</si>
  <si>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</si>
  <si>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</si>
  <si>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</si>
  <si>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</si>
  <si>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</si>
  <si>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</si>
  <si>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</si>
  <si>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</si>
  <si>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</si>
  <si>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</si>
  <si>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</si>
  <si>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</si>
  <si>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</si>
  <si>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</si>
  <si>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</si>
  <si>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</si>
  <si>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</si>
  <si>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</si>
  <si>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</si>
  <si>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</si>
  <si>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</si>
  <si>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</si>
  <si>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</si>
  <si>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</si>
  <si>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</si>
  <si>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</si>
  <si>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</si>
  <si>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</si>
  <si>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</si>
  <si>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</si>
  <si>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</si>
  <si>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</si>
  <si>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</si>
  <si>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</si>
  <si>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</si>
  <si>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</si>
  <si>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</si>
  <si>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</si>
  <si>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</si>
  <si>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</si>
  <si>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</si>
  <si>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</si>
  <si>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</si>
  <si>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</si>
  <si>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</si>
  <si>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</si>
  <si>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</si>
  <si>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</si>
  <si>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</si>
  <si>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</si>
  <si>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</si>
  <si>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</si>
  <si>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</si>
  <si>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</si>
  <si>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</si>
  <si>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</si>
  <si>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</si>
  <si>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</si>
  <si>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</si>
  <si>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</si>
  <si>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</si>
  <si>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</si>
  <si>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</si>
  <si>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</si>
  <si>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</si>
  <si>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</si>
  <si>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</si>
  <si>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</si>
  <si>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</si>
  <si>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</si>
  <si>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</si>
  <si>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</si>
  <si>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</si>
  <si>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</si>
  <si>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</si>
  <si>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</si>
  <si>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</si>
  <si>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</si>
  <si>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</si>
  <si>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</si>
  <si>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</si>
  <si>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</si>
  <si>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</si>
  <si>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</si>
  <si>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</si>
  <si>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</si>
  <si>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</si>
  <si>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</si>
  <si>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</si>
  <si>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</si>
  <si>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</si>
  <si>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</si>
  <si>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</si>
  <si>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</si>
  <si>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</si>
  <si>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</si>
  <si>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</si>
  <si>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</si>
  <si>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</si>
  <si>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</si>
  <si>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</si>
  <si>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</si>
  <si>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</si>
  <si>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</si>
  <si>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</si>
  <si>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</si>
  <si>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</si>
  <si>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</si>
  <si>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</si>
  <si>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</si>
  <si>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</si>
  <si>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</si>
  <si>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</si>
  <si>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</si>
  <si>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</si>
  <si>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</si>
  <si>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</si>
  <si>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</si>
  <si>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</si>
  <si>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</si>
  <si>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</si>
  <si>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</si>
  <si>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</si>
  <si>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</si>
  <si>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</si>
  <si>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</si>
  <si>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</si>
  <si>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</si>
  <si>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</si>
  <si>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</si>
  <si>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</si>
  <si>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</si>
  <si>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</si>
  <si>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</si>
  <si>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</si>
  <si>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</si>
  <si>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</si>
  <si>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</si>
  <si>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</si>
  <si>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</si>
  <si>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</si>
  <si>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</si>
  <si>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</si>
  <si>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</si>
  <si>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</si>
  <si>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</si>
  <si>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</si>
  <si>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</si>
  <si>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</si>
  <si>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</si>
  <si>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</si>
  <si>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</si>
  <si>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</si>
  <si>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</si>
  <si>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</si>
  <si>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</si>
  <si>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</si>
  <si>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</si>
  <si>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</si>
  <si>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</si>
  <si>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</si>
  <si>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</si>
  <si>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</si>
  <si>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</si>
  <si>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</si>
  <si>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</si>
  <si>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</si>
  <si>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</si>
  <si>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</si>
  <si>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</si>
  <si>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</si>
  <si>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</si>
  <si>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</si>
  <si>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</si>
  <si>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</si>
  <si>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</si>
  <si>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</si>
  <si>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</si>
  <si>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</si>
  <si>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</si>
  <si>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</si>
  <si>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</si>
  <si>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</si>
  <si>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</si>
  <si>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</si>
  <si>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</si>
  <si>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</si>
  <si>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</si>
  <si>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</si>
  <si>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</si>
  <si>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</si>
  <si>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</si>
  <si>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</si>
  <si>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</si>
  <si>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</si>
  <si>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</si>
  <si>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</si>
  <si>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</si>
  <si>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</si>
  <si>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</si>
  <si>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</si>
  <si>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</si>
  <si>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</si>
  <si>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</si>
  <si>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</si>
  <si>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</si>
  <si>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</si>
  <si>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</si>
  <si>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</si>
  <si>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</si>
  <si>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</si>
  <si>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</si>
  <si>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</si>
  <si>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</si>
  <si>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</si>
  <si>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</si>
  <si>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</si>
  <si>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</si>
  <si>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</si>
  <si>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</si>
  <si>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</si>
  <si>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</si>
  <si>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</si>
  <si>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</si>
  <si>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</si>
  <si>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</si>
  <si>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</si>
  <si>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</si>
  <si>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</si>
  <si>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</si>
  <si>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</si>
  <si>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</si>
  <si>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</si>
  <si>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</si>
  <si>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</si>
  <si>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</si>
  <si>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</si>
  <si>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</si>
  <si>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</si>
  <si>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</si>
  <si>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</si>
  <si>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</si>
  <si>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</si>
  <si>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</si>
  <si>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</si>
  <si>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</si>
  <si>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</si>
  <si>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</si>
  <si>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</si>
  <si>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</si>
  <si>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</si>
  <si>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</si>
  <si>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</si>
  <si>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</si>
  <si>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</si>
  <si>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</si>
  <si>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</si>
  <si>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</si>
  <si>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</si>
  <si>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</si>
  <si>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</si>
  <si>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</si>
  <si>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</si>
  <si>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</si>
  <si>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</si>
  <si>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</si>
  <si>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</si>
  <si>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</si>
  <si>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</si>
  <si>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</si>
  <si>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</si>
  <si>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</si>
  <si>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</si>
  <si>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</si>
  <si>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</si>
  <si>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</si>
  <si>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</si>
  <si>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</si>
  <si>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</si>
  <si>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</si>
  <si>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</si>
  <si>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</si>
  <si>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</si>
  <si>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</si>
  <si>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</si>
  <si>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</si>
  <si>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</si>
  <si>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</si>
  <si>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</si>
  <si>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</si>
  <si>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</si>
  <si>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</si>
  <si>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</si>
  <si>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</si>
  <si>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</si>
  <si>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</si>
  <si>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</si>
  <si>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</si>
  <si>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</si>
  <si>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</si>
  <si>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</si>
  <si>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</si>
  <si>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</si>
  <si>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</si>
  <si>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</si>
  <si>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</si>
  <si>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</si>
  <si>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</si>
  <si>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</si>
  <si>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</si>
  <si>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</si>
  <si>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</si>
  <si>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</si>
  <si>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</si>
  <si>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</si>
  <si>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</si>
  <si>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</si>
  <si>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</si>
  <si>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</si>
  <si>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</si>
  <si>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</si>
  <si>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</si>
  <si>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</si>
  <si>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</si>
  <si>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</si>
  <si>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</si>
  <si>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</si>
  <si>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</si>
  <si>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</si>
  <si>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</si>
  <si>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</si>
  <si>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</si>
  <si>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</si>
  <si>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</si>
  <si>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</si>
  <si>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</si>
  <si>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</si>
  <si>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</si>
  <si>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</si>
  <si>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</si>
  <si>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</si>
  <si>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</si>
  <si>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</si>
  <si>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</si>
  <si>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</si>
  <si>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</si>
  <si>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</si>
  <si>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</si>
  <si>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</si>
  <si>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</si>
  <si>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</si>
  <si>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</si>
  <si>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</si>
  <si>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</si>
  <si>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</si>
  <si>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</si>
  <si>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</si>
  <si>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</si>
  <si>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</si>
  <si>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</si>
  <si>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</si>
  <si>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</si>
  <si>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</si>
  <si>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</si>
  <si>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</si>
  <si>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</si>
  <si>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</si>
  <si>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</si>
  <si>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</si>
  <si>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</si>
  <si>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</si>
  <si>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</si>
  <si>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</si>
  <si>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</si>
  <si>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</si>
  <si>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</si>
  <si>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</si>
  <si>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</si>
  <si>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</si>
  <si>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</si>
  <si>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</si>
  <si>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</si>
  <si>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</si>
  <si>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</si>
  <si>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</si>
  <si>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</si>
  <si>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</si>
  <si>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</si>
  <si>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</si>
  <si>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</si>
  <si>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</si>
  <si>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</si>
  <si>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</si>
  <si>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</si>
  <si>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</si>
  <si>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</si>
  <si>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</si>
  <si>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</si>
  <si>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</si>
  <si>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</si>
  <si>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</si>
  <si>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</si>
  <si>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</si>
  <si>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</si>
  <si>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</si>
  <si>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</si>
  <si>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</si>
  <si>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</si>
  <si>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</si>
  <si>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</si>
  <si>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</si>
  <si>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</si>
  <si>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</si>
  <si>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</si>
  <si>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</si>
  <si>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</si>
  <si>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</si>
  <si>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</si>
  <si>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</si>
  <si>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</si>
  <si>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</si>
  <si>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</si>
  <si>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</si>
  <si>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</si>
  <si>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</si>
  <si>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</si>
  <si>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</si>
  <si>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</si>
  <si>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</si>
  <si>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</si>
  <si>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</si>
  <si>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</si>
  <si>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</si>
  <si>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</si>
  <si>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</si>
  <si>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</si>
  <si>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</si>
  <si>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</si>
  <si>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</si>
  <si>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</si>
  <si>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</si>
  <si>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</si>
  <si>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</si>
  <si>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</si>
  <si>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</si>
  <si>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</si>
  <si>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</si>
  <si>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</si>
  <si>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</si>
  <si>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</si>
  <si>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</si>
  <si>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</si>
  <si>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</si>
  <si>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</si>
  <si>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</si>
  <si>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</si>
  <si>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</si>
  <si>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</si>
  <si>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</si>
  <si>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</si>
  <si>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</si>
  <si>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</si>
  <si>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</si>
  <si>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</si>
  <si>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</si>
  <si>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</si>
  <si>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</si>
  <si>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</si>
  <si>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</si>
  <si>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</si>
  <si>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</si>
  <si>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</si>
  <si>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</si>
  <si>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</si>
  <si>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</si>
  <si>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</si>
  <si>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</si>
  <si>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</si>
  <si>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</si>
  <si>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</si>
  <si>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</si>
  <si>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</si>
  <si>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</si>
  <si>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</si>
  <si>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</si>
  <si>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</si>
  <si>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</si>
  <si>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</si>
  <si>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</si>
  <si>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</si>
  <si>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</si>
  <si>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</si>
  <si>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</si>
  <si>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</si>
  <si>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</si>
  <si>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</si>
  <si>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</si>
  <si>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</si>
  <si>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</si>
  <si>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</si>
  <si>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</si>
  <si>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</si>
  <si>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</si>
  <si>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</si>
  <si>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</si>
  <si>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</si>
  <si>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</si>
  <si>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</si>
  <si>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</si>
  <si>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</si>
  <si>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</si>
  <si>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</si>
  <si>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</si>
  <si>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</si>
  <si>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</si>
  <si>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</si>
  <si>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</si>
  <si>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</si>
  <si>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</si>
  <si>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</si>
  <si>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</si>
  <si>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</si>
  <si>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</si>
  <si>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</si>
  <si>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</si>
  <si>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</si>
  <si>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</si>
  <si>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</si>
  <si>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</si>
  <si>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</si>
  <si>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</si>
  <si>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</si>
  <si>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</si>
  <si>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</si>
  <si>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</si>
  <si>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</si>
  <si>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</si>
  <si>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</si>
  <si>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</si>
  <si>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</si>
  <si>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</si>
  <si>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</si>
  <si>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</si>
  <si>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</si>
  <si>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</si>
  <si>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</si>
  <si>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</si>
  <si>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</si>
  <si>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</si>
  <si>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</si>
  <si>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</si>
  <si>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</si>
  <si>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</si>
  <si>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</si>
  <si>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</si>
  <si>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</si>
  <si>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</si>
  <si>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</si>
  <si>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</si>
  <si>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</si>
  <si>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</si>
  <si>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</si>
  <si>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</si>
  <si>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</si>
  <si>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</si>
  <si>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</si>
  <si>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</si>
  <si>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</si>
  <si>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</si>
  <si>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</si>
  <si>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</si>
  <si>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</si>
  <si>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</si>
  <si>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</si>
  <si>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</si>
  <si>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</si>
  <si>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</si>
  <si>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</si>
  <si>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</si>
  <si>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</si>
  <si>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</si>
  <si>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</si>
  <si>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</si>
  <si>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</si>
  <si>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</si>
  <si>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</si>
  <si>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</si>
  <si>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</si>
  <si>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</si>
  <si>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</si>
  <si>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</si>
  <si>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</si>
  <si>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</si>
  <si>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</si>
  <si>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</si>
  <si>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</si>
  <si>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</si>
  <si>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</si>
  <si>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</si>
  <si>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</si>
  <si>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</si>
  <si>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</si>
  <si>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</si>
  <si>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</si>
  <si>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</si>
  <si>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</si>
  <si>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</si>
  <si>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</si>
  <si>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</si>
  <si>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</si>
  <si>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</si>
  <si>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</si>
  <si>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</si>
  <si>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</si>
  <si>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</si>
  <si>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</si>
  <si>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</si>
  <si>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</si>
  <si>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</si>
  <si>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</si>
  <si>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</si>
  <si>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</si>
  <si>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</si>
  <si>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</si>
  <si>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</si>
  <si>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</si>
  <si>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</si>
  <si>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</si>
  <si>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</si>
  <si>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</si>
  <si>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</si>
  <si>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</si>
  <si>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</si>
  <si>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</si>
  <si>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</si>
  <si>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</si>
  <si>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</si>
  <si>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</si>
  <si>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</si>
  <si>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</si>
  <si>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</si>
  <si>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</si>
  <si>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</si>
  <si>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</si>
  <si>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</si>
  <si>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</si>
  <si>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</si>
  <si>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</si>
  <si>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</si>
  <si>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</si>
  <si>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</si>
  <si>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</si>
  <si>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</si>
  <si>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</si>
  <si>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</si>
  <si>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</si>
  <si>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</si>
  <si>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</si>
  <si>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</si>
  <si>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</si>
  <si>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</si>
  <si>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</si>
  <si>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</si>
  <si>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</si>
  <si>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</si>
  <si>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</si>
  <si>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</si>
  <si>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</si>
  <si>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</si>
  <si>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</si>
  <si>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</si>
  <si>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</si>
  <si>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</si>
  <si>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</si>
  <si>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</si>
  <si>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</si>
  <si>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</si>
  <si>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</si>
  <si>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</si>
  <si>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</si>
  <si>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</si>
  <si>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</si>
  <si>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</si>
  <si>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</si>
  <si>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</si>
  <si>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</si>
  <si>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</si>
  <si>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</si>
  <si>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</si>
  <si>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</si>
  <si>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</si>
  <si>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</si>
  <si>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</si>
  <si>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</si>
  <si>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</si>
  <si>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</si>
  <si>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</si>
  <si>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</si>
  <si>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</si>
  <si>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</si>
  <si>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</si>
  <si>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</si>
  <si>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</si>
  <si>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</si>
  <si>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</si>
  <si>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</si>
  <si>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</si>
  <si>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</si>
  <si>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</si>
  <si>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</si>
  <si>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</si>
  <si>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</si>
  <si>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</si>
  <si>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</si>
  <si>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</si>
  <si>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</si>
  <si>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</si>
  <si>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</si>
  <si>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</si>
  <si>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</si>
  <si>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</si>
  <si>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</si>
  <si>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</si>
  <si>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</si>
  <si>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</si>
  <si>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</si>
  <si>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</si>
  <si>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</si>
  <si>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</si>
  <si>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</si>
  <si>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</si>
  <si>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</si>
  <si>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</si>
  <si>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</si>
  <si>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</si>
  <si>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</si>
  <si>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</si>
  <si>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</si>
  <si>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</si>
  <si>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</si>
  <si>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</si>
  <si>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</si>
  <si>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</si>
  <si>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</si>
  <si>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</si>
  <si>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</si>
  <si>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</si>
  <si>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</si>
  <si>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</si>
  <si>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</si>
  <si>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</si>
  <si>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</si>
  <si>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</si>
  <si>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</si>
  <si>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</si>
  <si>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</si>
  <si>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</si>
  <si>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</si>
  <si>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</si>
  <si>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</si>
  <si>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</si>
  <si>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</si>
  <si>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</si>
  <si>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</si>
  <si>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</si>
  <si>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</si>
  <si>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</si>
  <si>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</si>
  <si>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</si>
  <si>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</si>
  <si>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</si>
  <si>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</si>
  <si>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</si>
  <si>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</si>
  <si>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</si>
  <si>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</si>
  <si>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</si>
  <si>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</si>
  <si>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</si>
  <si>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</si>
  <si>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</si>
  <si>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</si>
  <si>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</si>
  <si>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</si>
  <si>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</si>
  <si>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</si>
  <si>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</si>
  <si>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</si>
  <si>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</si>
  <si>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</si>
  <si>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</si>
  <si>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</si>
  <si>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</si>
  <si>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</si>
  <si>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</si>
  <si>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</si>
  <si>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</si>
  <si>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</si>
  <si>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</si>
  <si>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</si>
  <si>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</si>
  <si>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</si>
  <si>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</si>
  <si>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</si>
  <si>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</si>
  <si>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</si>
  <si>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</si>
  <si>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</si>
  <si>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</si>
  <si>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</si>
  <si>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</si>
  <si>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</si>
  <si>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</si>
  <si>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</si>
  <si>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</si>
  <si>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</si>
  <si>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</si>
  <si>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</si>
  <si>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</si>
  <si>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</si>
  <si>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</si>
  <si>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</si>
  <si>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</si>
  <si>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</si>
  <si>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</si>
  <si>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</si>
  <si>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</si>
  <si>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</si>
  <si>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</si>
  <si>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</si>
  <si>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</si>
  <si>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</si>
  <si>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</si>
  <si>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</si>
  <si>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</si>
  <si>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</si>
  <si>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</si>
  <si>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</si>
  <si>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</si>
  <si>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</si>
  <si>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</si>
  <si>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</si>
  <si>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</si>
  <si>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</si>
  <si>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</si>
  <si>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</si>
  <si>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</si>
  <si>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</si>
  <si>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</si>
  <si>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</si>
  <si>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</si>
  <si>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</si>
  <si>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</si>
  <si>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</si>
  <si>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</si>
  <si>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</si>
  <si>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</si>
  <si>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</si>
  <si>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</si>
  <si>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</si>
  <si>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</si>
  <si>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</si>
  <si>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</si>
  <si>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</si>
  <si>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</si>
  <si>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</si>
  <si>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</si>
  <si>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</si>
  <si>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</si>
  <si>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</si>
  <si>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</si>
  <si>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</si>
  <si>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</si>
  <si>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</si>
  <si>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</si>
  <si>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</si>
  <si>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</si>
  <si>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</si>
  <si>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</si>
  <si>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</si>
  <si>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</si>
  <si>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</si>
  <si>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</si>
  <si>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</si>
  <si>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</si>
  <si>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</si>
  <si>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</si>
  <si>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</si>
  <si>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</si>
  <si>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</si>
  <si>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</si>
  <si>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</si>
  <si>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</si>
  <si>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</si>
  <si>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</si>
  <si>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</si>
  <si>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</si>
  <si>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</si>
  <si>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</si>
  <si>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</si>
  <si>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</si>
  <si>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</si>
  <si>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</si>
  <si>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</si>
  <si>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</si>
  <si>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</si>
  <si>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</si>
  <si>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</si>
  <si>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</si>
  <si>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</si>
  <si>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</si>
  <si>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</si>
  <si>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</si>
  <si>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</si>
  <si>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</si>
  <si>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</si>
  <si>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</si>
  <si>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</si>
  <si>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</si>
  <si>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</si>
  <si>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</si>
  <si>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</si>
  <si>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</si>
  <si>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</si>
  <si>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</si>
  <si>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</si>
  <si>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</si>
  <si>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</si>
  <si>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</si>
  <si>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</si>
  <si>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</si>
  <si>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</si>
  <si>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</si>
  <si>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</si>
  <si>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</si>
  <si>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</si>
  <si>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</si>
  <si>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</si>
  <si>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</si>
  <si>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</si>
  <si>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</si>
  <si>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</si>
  <si>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</si>
  <si>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</si>
  <si>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</si>
  <si>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</si>
  <si>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</si>
  <si>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</si>
  <si>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</si>
  <si>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</si>
  <si>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</si>
  <si>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</si>
  <si>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</si>
  <si>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</si>
  <si>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</si>
  <si>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</si>
  <si>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</si>
  <si>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</si>
  <si>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</si>
  <si>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</si>
  <si>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</si>
  <si>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</si>
  <si>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</si>
  <si>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</si>
  <si>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</si>
  <si>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</si>
  <si>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</si>
  <si>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</si>
  <si>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</si>
  <si>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</si>
  <si>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</si>
  <si>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</si>
  <si>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</si>
  <si>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</si>
  <si>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</si>
  <si>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</si>
  <si>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</si>
  <si>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</si>
  <si>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</si>
  <si>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</si>
  <si>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</si>
  <si>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</si>
  <si>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</si>
  <si>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</si>
  <si>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</si>
  <si>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</si>
  <si>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</si>
  <si>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</si>
  <si>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</si>
  <si>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</si>
  <si>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</si>
  <si>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</si>
  <si>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</si>
  <si>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</si>
  <si>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</si>
  <si>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</si>
  <si>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</si>
  <si>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</si>
  <si>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</si>
  <si>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</si>
  <si>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</si>
  <si>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</si>
  <si>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</si>
  <si>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</si>
  <si>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</si>
  <si>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</si>
  <si>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</si>
  <si>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</si>
  <si>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</si>
  <si>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</si>
  <si>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</si>
  <si>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</si>
  <si>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</si>
  <si>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</si>
  <si>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</si>
  <si>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</si>
  <si>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</si>
  <si>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</si>
  <si>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</si>
  <si>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</si>
  <si>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</si>
  <si>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</si>
  <si>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</si>
  <si>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</si>
  <si>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</si>
  <si>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</si>
  <si>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</si>
  <si>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</si>
  <si>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</si>
  <si>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</si>
  <si>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</si>
  <si>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</si>
  <si>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</si>
  <si>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</si>
  <si>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</si>
  <si>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</si>
  <si>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</si>
  <si>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</si>
  <si>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</si>
  <si>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</si>
  <si>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</si>
  <si>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</si>
  <si>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</si>
  <si>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</si>
  <si>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</si>
  <si>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</si>
  <si>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</si>
  <si>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</si>
  <si>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</si>
  <si>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</si>
  <si>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</si>
  <si>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</si>
  <si>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</si>
  <si>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</si>
  <si>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</si>
  <si>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</si>
  <si>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</si>
  <si>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</si>
  <si>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</si>
  <si>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</si>
  <si>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</si>
  <si>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</si>
  <si>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</si>
  <si>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</si>
  <si>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</si>
  <si>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</si>
  <si>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</si>
  <si>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</si>
  <si>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</si>
  <si>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</si>
  <si>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</si>
  <si>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</si>
  <si>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</si>
  <si>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</si>
  <si>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</si>
  <si>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</si>
  <si>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</si>
  <si>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</si>
  <si>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</si>
  <si>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</si>
  <si>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</si>
  <si>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</si>
  <si>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</si>
  <si>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</si>
  <si>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</si>
  <si>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</si>
  <si>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</si>
  <si>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</si>
  <si>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</si>
  <si>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</si>
  <si>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</si>
  <si>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</si>
  <si>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</si>
  <si>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</si>
  <si>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</si>
  <si>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</si>
  <si>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</si>
  <si>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</si>
  <si>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</si>
  <si>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</si>
  <si>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</si>
  <si>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</si>
  <si>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</si>
  <si>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</si>
  <si>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</si>
  <si>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</si>
  <si>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</si>
  <si>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</si>
  <si>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</si>
  <si>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</si>
  <si>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</si>
  <si>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</si>
  <si>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</si>
  <si>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</si>
  <si>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</si>
  <si>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</si>
  <si>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</si>
  <si>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</si>
  <si>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</si>
  <si>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</si>
  <si>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</si>
  <si>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</si>
  <si>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</si>
  <si>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</si>
  <si>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</si>
  <si>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</si>
  <si>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</si>
  <si>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</si>
  <si>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</si>
  <si>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</si>
  <si>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</si>
  <si>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</si>
  <si>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</si>
  <si>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</si>
  <si>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</si>
  <si>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</si>
  <si>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</si>
  <si>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</si>
  <si>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</si>
  <si>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</si>
  <si>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</si>
  <si>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</si>
  <si>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</si>
  <si>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</si>
  <si>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</si>
  <si>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</si>
  <si>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</si>
  <si>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</si>
  <si>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</si>
  <si>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</si>
  <si>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</si>
  <si>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</si>
  <si>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</si>
  <si>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</si>
  <si>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</si>
  <si>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</si>
  <si>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</si>
  <si>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</si>
  <si>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</si>
  <si>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</si>
  <si>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</si>
  <si>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</si>
  <si>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</si>
  <si>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</si>
  <si>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</si>
  <si>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</si>
  <si>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</si>
  <si>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</si>
  <si>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</si>
  <si>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</si>
  <si>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</si>
  <si>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</si>
  <si>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</si>
  <si>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</si>
  <si>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</si>
  <si>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</si>
  <si>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</si>
  <si>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</si>
  <si>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</si>
  <si>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</si>
  <si>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</si>
  <si>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</si>
  <si>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</si>
  <si>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</si>
  <si>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</si>
  <si>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</si>
  <si>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</si>
  <si>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</si>
  <si>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</si>
  <si>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</si>
  <si>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</si>
  <si>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</si>
  <si>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</si>
  <si>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</si>
  <si>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</si>
  <si>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</si>
  <si>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</si>
  <si>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</si>
  <si>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</si>
  <si>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</si>
  <si>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</si>
  <si>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</si>
  <si>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</si>
  <si>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</si>
  <si>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</si>
  <si>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</si>
  <si>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</si>
  <si>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</si>
  <si>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</si>
  <si>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</si>
  <si>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</si>
  <si>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</si>
  <si>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</si>
  <si>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</si>
  <si>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</si>
  <si>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</si>
  <si>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</si>
  <si>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</si>
  <si>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</si>
  <si>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</si>
  <si>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</si>
  <si>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</si>
  <si>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</si>
  <si>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</si>
  <si>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</si>
  <si>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</si>
  <si>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</si>
  <si>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</si>
  <si>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</si>
  <si>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</si>
  <si>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</si>
  <si>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</si>
  <si>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</si>
  <si>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</si>
  <si>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</si>
  <si>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</si>
  <si>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</si>
  <si>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</si>
  <si>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</si>
  <si>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</si>
  <si>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</si>
  <si>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</si>
  <si>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</si>
  <si>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</si>
  <si>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</si>
  <si>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</si>
  <si>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</si>
  <si>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</si>
  <si>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</si>
  <si>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</si>
  <si>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</si>
  <si>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</si>
  <si>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</si>
  <si>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</si>
  <si>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</si>
  <si>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</si>
  <si>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</si>
  <si>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</si>
  <si>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</si>
  <si>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</si>
  <si>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</si>
  <si>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</si>
  <si>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</si>
  <si>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</si>
  <si>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</si>
  <si>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</si>
  <si>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</si>
  <si>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</si>
  <si>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</si>
  <si>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</si>
  <si>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</si>
  <si>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</si>
  <si>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</si>
  <si>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</si>
  <si>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</si>
  <si>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</si>
  <si>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</si>
  <si>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</si>
  <si>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</si>
  <si>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</si>
  <si>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</si>
  <si>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</si>
  <si>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</si>
  <si>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</si>
  <si>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</si>
  <si>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</si>
  <si>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</si>
  <si>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</si>
  <si>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</si>
  <si>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</si>
  <si>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</si>
  <si>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</si>
  <si>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</si>
  <si>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</si>
  <si>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</si>
  <si>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</si>
  <si>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</si>
  <si>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</si>
  <si>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</si>
  <si>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</si>
  <si>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</si>
  <si>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</si>
  <si>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</si>
  <si>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</si>
  <si>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</si>
  <si>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</si>
  <si>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</si>
  <si>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</si>
  <si>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</si>
  <si>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</si>
  <si>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</si>
  <si>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</si>
  <si>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</si>
  <si>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</si>
  <si>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</si>
  <si>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</si>
  <si>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</si>
  <si>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</si>
  <si>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</si>
  <si>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</si>
  <si>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</si>
  <si>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</si>
  <si>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</si>
  <si>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</si>
  <si>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</si>
  <si>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</si>
  <si>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</si>
  <si>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</si>
  <si>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</si>
  <si>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</si>
  <si>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</si>
  <si>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</si>
  <si>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</si>
  <si>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</si>
  <si>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</si>
  <si>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</si>
  <si>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</si>
  <si>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</si>
  <si>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</si>
  <si>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</si>
  <si>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</si>
  <si>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</si>
  <si>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</si>
  <si>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</si>
  <si>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</si>
  <si>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</si>
  <si>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</si>
  <si>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</si>
  <si>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</si>
  <si>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</si>
  <si>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</si>
  <si>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</si>
  <si>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</si>
  <si>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</si>
  <si>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</si>
  <si>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</si>
  <si>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</si>
  <si>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</si>
  <si>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</si>
  <si>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</si>
  <si>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</si>
  <si>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</si>
  <si>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</si>
  <si>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</si>
  <si>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</si>
  <si>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</si>
  <si>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</si>
  <si>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</si>
  <si>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</si>
  <si>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</si>
  <si>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</si>
  <si>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</si>
  <si>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</si>
  <si>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</si>
  <si>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</si>
  <si>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</si>
  <si>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</si>
  <si>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</si>
  <si>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</si>
  <si>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</si>
  <si>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</si>
  <si>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</si>
  <si>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</si>
  <si>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</si>
  <si>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</si>
  <si>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</si>
  <si>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</si>
  <si>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</si>
  <si>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</si>
  <si>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</si>
  <si>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</si>
  <si>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</si>
  <si>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</si>
  <si>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</si>
  <si>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</si>
  <si>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</si>
  <si>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</si>
  <si>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</si>
  <si>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</si>
  <si>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</si>
  <si>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</si>
  <si>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</si>
  <si>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</si>
  <si>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</si>
  <si>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</si>
  <si>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</si>
  <si>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</si>
  <si>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</si>
  <si>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</si>
  <si>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</si>
  <si>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</si>
  <si>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</si>
  <si>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</si>
  <si>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</si>
  <si>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</si>
  <si>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</si>
  <si>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</si>
  <si>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</si>
  <si>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</si>
  <si>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</si>
  <si>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</si>
  <si>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</si>
  <si>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</si>
  <si>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</si>
  <si>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</si>
  <si>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</si>
  <si>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</si>
  <si>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</si>
  <si>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</si>
  <si>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</si>
  <si>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</si>
  <si>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</si>
  <si>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</si>
  <si>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</si>
  <si>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</si>
  <si>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</si>
  <si>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</si>
  <si>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</si>
  <si>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</si>
  <si>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</si>
  <si>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</si>
  <si>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</si>
  <si>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</si>
  <si>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</si>
  <si>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</si>
  <si>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</si>
  <si>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</si>
  <si>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</si>
  <si>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</si>
  <si>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</si>
  <si>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</si>
  <si>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</si>
  <si>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</si>
  <si>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</si>
  <si>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</si>
  <si>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</si>
  <si>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</si>
  <si>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</si>
  <si>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</si>
  <si>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</si>
  <si>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</si>
  <si>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</si>
  <si>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</si>
  <si>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</si>
  <si>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</si>
  <si>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</si>
  <si>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</si>
  <si>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</si>
  <si>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</si>
  <si>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</si>
  <si>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</si>
  <si>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</si>
  <si>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</si>
  <si>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</si>
  <si>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</si>
  <si>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</si>
  <si>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</si>
  <si>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</si>
  <si>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</si>
  <si>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</si>
  <si>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</si>
  <si>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</si>
  <si>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</si>
  <si>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</si>
  <si>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</si>
  <si>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</si>
  <si>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</si>
  <si>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</si>
  <si>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</si>
  <si>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</si>
  <si>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</si>
  <si>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</si>
  <si>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</si>
  <si>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</si>
  <si>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</si>
  <si>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</si>
  <si>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</si>
  <si>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</si>
  <si>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</si>
  <si>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</si>
  <si>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</si>
  <si>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</si>
  <si>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</si>
  <si>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</si>
  <si>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</si>
  <si>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</si>
  <si>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</si>
  <si>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</si>
  <si>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</si>
  <si>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</si>
  <si>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</si>
  <si>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</si>
  <si>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</si>
  <si>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</si>
  <si>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</si>
  <si>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</si>
  <si>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</si>
  <si>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</si>
  <si>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</si>
  <si>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</si>
  <si>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</si>
  <si>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</si>
  <si>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</si>
  <si>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</si>
  <si>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</si>
  <si>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</si>
  <si>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</si>
  <si>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</si>
  <si>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</si>
  <si>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</si>
  <si>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</si>
  <si>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</si>
  <si>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</si>
  <si>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</si>
  <si>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</si>
  <si>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</si>
  <si>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</si>
  <si>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</si>
  <si>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</si>
  <si>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</si>
  <si>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</si>
  <si>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</si>
  <si>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</si>
  <si>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</si>
  <si>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</si>
  <si>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</si>
  <si>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</si>
  <si>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</si>
  <si>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</si>
  <si>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</si>
  <si>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</si>
  <si>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</si>
  <si>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</si>
  <si>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</si>
  <si>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</si>
  <si>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</si>
  <si>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</si>
  <si>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</si>
  <si>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</si>
  <si>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</si>
  <si>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</si>
  <si>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</si>
  <si>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</si>
  <si>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</si>
  <si>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</si>
  <si>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</si>
  <si>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</si>
  <si>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</si>
  <si>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</si>
  <si>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</si>
  <si>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</si>
  <si>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</si>
  <si>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</si>
  <si>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</si>
  <si>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</si>
  <si>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</si>
  <si>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</si>
  <si>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</si>
  <si>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</si>
  <si>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</si>
  <si>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</si>
  <si>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</si>
  <si>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</si>
  <si>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</si>
  <si>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</si>
  <si>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</si>
  <si>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</si>
  <si>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</si>
  <si>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</si>
  <si>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</si>
  <si>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</si>
  <si>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</si>
  <si>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</si>
  <si>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</si>
  <si>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</si>
  <si>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</si>
  <si>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</si>
  <si>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</si>
  <si>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</si>
  <si>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</si>
  <si>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</si>
  <si>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</si>
  <si>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</si>
  <si>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</si>
  <si>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</si>
  <si>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</si>
  <si>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</si>
  <si>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</si>
  <si>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</si>
  <si>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</si>
  <si>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</si>
  <si>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</si>
  <si>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</si>
  <si>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</si>
  <si>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</si>
  <si>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</si>
  <si>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</si>
  <si>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</si>
  <si>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</si>
  <si>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</si>
  <si>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</si>
  <si>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</si>
  <si>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</si>
  <si>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</si>
  <si>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</si>
  <si>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</si>
  <si>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</si>
  <si>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</si>
  <si>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</si>
  <si>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</si>
  <si>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</si>
  <si>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</si>
  <si>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</si>
  <si>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</si>
  <si>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</si>
  <si>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</si>
  <si>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</si>
  <si>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</si>
  <si>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</si>
  <si>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</si>
  <si>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</si>
  <si>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</si>
  <si>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</si>
  <si>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</si>
  <si>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</si>
  <si>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</si>
  <si>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</si>
  <si>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</si>
  <si>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</si>
  <si>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</si>
  <si>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</si>
  <si>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</si>
  <si>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</si>
  <si>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</si>
  <si>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</si>
  <si>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</si>
  <si>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</si>
  <si>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</si>
  <si>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</si>
  <si>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</si>
  <si>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</si>
  <si>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</si>
  <si>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</si>
  <si>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</si>
  <si>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</si>
  <si>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</si>
  <si>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</si>
  <si>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</si>
  <si>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</si>
  <si>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</si>
  <si>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</si>
  <si>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</si>
  <si>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</si>
  <si>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</si>
  <si>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</si>
  <si>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</si>
  <si>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</si>
  <si>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</si>
  <si>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</si>
  <si>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</si>
  <si>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</si>
  <si>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</si>
  <si>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</si>
  <si>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</si>
  <si>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</si>
  <si>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</si>
  <si>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</si>
  <si>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</si>
  <si>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</si>
  <si>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</si>
  <si>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</si>
  <si>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</si>
  <si>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</si>
  <si>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</si>
  <si>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</si>
  <si>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</si>
  <si>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</si>
  <si>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</si>
  <si>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</si>
  <si>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</si>
  <si>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</si>
  <si>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</si>
  <si>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</si>
  <si>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</si>
  <si>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</si>
  <si>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</si>
  <si>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</si>
  <si>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</si>
  <si>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</si>
  <si>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</si>
  <si>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</si>
  <si>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</si>
  <si>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</si>
  <si>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</si>
  <si>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</si>
  <si>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</si>
  <si>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</si>
  <si>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</si>
  <si>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</si>
  <si>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</si>
  <si>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</si>
  <si>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</si>
  <si>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</si>
  <si>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</si>
  <si>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</si>
  <si>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</si>
  <si>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</si>
  <si>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</si>
  <si>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</si>
  <si>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</si>
  <si>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</si>
  <si>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</si>
  <si>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</si>
  <si>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</si>
  <si>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</si>
  <si>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</si>
  <si>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</si>
  <si>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</si>
  <si>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</si>
  <si>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</si>
  <si>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</si>
  <si>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</si>
  <si>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</si>
  <si>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</si>
  <si>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</si>
  <si>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</si>
  <si>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</si>
  <si>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</si>
  <si>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</si>
  <si>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</si>
  <si>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</si>
  <si>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</si>
  <si>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</si>
  <si>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</si>
  <si>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</si>
  <si>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</si>
  <si>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</si>
  <si>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</si>
  <si>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</si>
  <si>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</si>
  <si>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</si>
  <si>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</si>
  <si>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</si>
  <si>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</si>
  <si>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</si>
  <si>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</si>
  <si>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</si>
  <si>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</si>
  <si>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</si>
  <si>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</si>
  <si>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</si>
  <si>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</si>
  <si>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</si>
  <si>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</si>
  <si>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</si>
  <si>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</si>
  <si>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</si>
  <si>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</si>
  <si>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</si>
  <si>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</si>
  <si>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</si>
  <si>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</si>
  <si>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</si>
  <si>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</si>
  <si>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</si>
  <si>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</si>
  <si>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</si>
  <si>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</si>
  <si>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</si>
  <si>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</si>
  <si>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</si>
  <si>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</si>
  <si>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</si>
  <si>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</si>
  <si>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</si>
  <si>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</si>
  <si>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</si>
  <si>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</si>
  <si>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</si>
  <si>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</si>
  <si>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</si>
  <si>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</si>
  <si>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</si>
  <si>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</si>
  <si>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</si>
  <si>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</si>
  <si>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</si>
  <si>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</si>
  <si>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</si>
  <si>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</si>
  <si>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</si>
  <si>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</si>
  <si>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</si>
  <si>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</si>
  <si>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</si>
  <si>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</si>
  <si>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</si>
  <si>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</si>
  <si>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</si>
  <si>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</si>
  <si>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</si>
  <si>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</si>
  <si>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</si>
  <si>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</si>
  <si>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</si>
  <si>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</si>
  <si>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</si>
  <si>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</si>
  <si>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</si>
  <si>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</si>
  <si>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</si>
  <si>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</si>
  <si>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</si>
  <si>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</si>
  <si>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</si>
  <si>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</si>
  <si>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</si>
  <si>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</si>
  <si>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</si>
  <si>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</si>
  <si>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</si>
  <si>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</si>
  <si>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</si>
  <si>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</si>
  <si>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</si>
  <si>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</si>
  <si>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</si>
  <si>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</si>
  <si>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</si>
  <si>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</si>
  <si>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</si>
  <si>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</si>
  <si>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</si>
  <si>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</si>
  <si>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</si>
  <si>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</si>
  <si>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</si>
  <si>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</si>
  <si>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</si>
  <si>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</si>
  <si>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</si>
  <si>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</si>
  <si>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</si>
  <si>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</si>
  <si>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</si>
  <si>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</si>
  <si>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</si>
  <si>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</si>
  <si>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</si>
  <si>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</si>
  <si>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</si>
  <si>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</si>
  <si>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</si>
  <si>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</si>
  <si>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</si>
  <si>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</si>
  <si>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</si>
  <si>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</si>
  <si>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</si>
  <si>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</si>
  <si>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</si>
  <si>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</si>
  <si>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</si>
  <si>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</si>
  <si>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</si>
  <si>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</si>
  <si>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</si>
  <si>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</si>
  <si>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</si>
  <si>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</si>
  <si>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</si>
  <si>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</si>
  <si>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</si>
  <si>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</si>
  <si>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</si>
  <si>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</si>
  <si>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</si>
  <si>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</si>
  <si>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</si>
  <si>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</si>
  <si>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</si>
  <si>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</si>
  <si>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</si>
  <si>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</si>
  <si>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</si>
  <si>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</si>
  <si>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</si>
  <si>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</si>
  <si>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</si>
  <si>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</si>
  <si>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</si>
  <si>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</si>
  <si>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</si>
  <si>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</si>
  <si>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</si>
  <si>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</si>
  <si>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</si>
  <si>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</si>
  <si>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</si>
  <si>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</si>
  <si>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</si>
  <si>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</si>
  <si>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</si>
  <si>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</si>
  <si>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</si>
  <si>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</si>
  <si>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</si>
  <si>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</si>
  <si>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</si>
  <si>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</si>
  <si>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</si>
  <si>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</si>
  <si>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</si>
  <si>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</si>
  <si>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</si>
  <si>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</si>
  <si>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</si>
  <si>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</si>
  <si>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</si>
  <si>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</si>
  <si>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</si>
  <si>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</si>
  <si>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</si>
  <si>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</si>
  <si>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</si>
  <si>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</si>
  <si>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</si>
  <si>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</si>
  <si>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</si>
  <si>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</si>
  <si>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</si>
  <si>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</si>
  <si>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</si>
  <si>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</si>
  <si>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</si>
  <si>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</si>
  <si>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</si>
  <si>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</si>
  <si>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</si>
  <si>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</si>
  <si>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</si>
  <si>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</si>
  <si>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</si>
  <si>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</si>
  <si>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</si>
  <si>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</si>
  <si>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</si>
  <si>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</si>
  <si>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</si>
  <si>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</si>
  <si>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</si>
  <si>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</si>
  <si>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</si>
  <si>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</si>
  <si>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</si>
  <si>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</si>
  <si>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</si>
  <si>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</si>
  <si>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</si>
  <si>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</si>
  <si>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</si>
  <si>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</si>
  <si>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</si>
  <si>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</si>
  <si>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</si>
  <si>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</si>
  <si>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</si>
  <si>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</si>
  <si>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</si>
  <si>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</si>
  <si>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</si>
  <si>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</si>
  <si>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</si>
  <si>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</si>
  <si>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</si>
  <si>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</si>
  <si>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</si>
  <si>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</si>
  <si>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</si>
  <si>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</si>
  <si>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</si>
  <si>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</si>
  <si>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</si>
  <si>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</si>
  <si>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</si>
  <si>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</si>
  <si>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</si>
  <si>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</si>
  <si>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</si>
  <si>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</si>
  <si>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</si>
  <si>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</si>
  <si>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</si>
  <si>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</si>
  <si>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</si>
  <si>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</si>
  <si>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</si>
  <si>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</si>
  <si>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</si>
  <si>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</si>
  <si>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</si>
  <si>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</si>
  <si>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</si>
  <si>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</si>
  <si>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</si>
  <si>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</si>
  <si>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</si>
  <si>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</si>
  <si>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</si>
  <si>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</si>
  <si>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</si>
  <si>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</si>
  <si>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</si>
  <si>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</si>
  <si>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</si>
  <si>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</si>
  <si>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</si>
  <si>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</si>
  <si>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</si>
  <si>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</si>
  <si>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</si>
  <si>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</si>
  <si>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</si>
  <si>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</si>
  <si>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</si>
  <si>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</si>
  <si>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</si>
  <si>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</si>
  <si>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</si>
  <si>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</si>
  <si>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</si>
  <si>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</si>
  <si>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</si>
  <si>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</si>
  <si>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</si>
  <si>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</si>
  <si>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</si>
  <si>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</si>
  <si>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</si>
  <si>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</si>
  <si>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</si>
  <si>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</si>
  <si>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</si>
  <si>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</si>
  <si>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</si>
  <si>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</si>
  <si>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</si>
  <si>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</si>
  <si>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</si>
  <si>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</si>
  <si>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</si>
  <si>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</si>
  <si>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</si>
  <si>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</si>
  <si>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</si>
  <si>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</si>
  <si>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</si>
  <si>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</si>
  <si>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</si>
  <si>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</si>
  <si>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</si>
  <si>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</si>
  <si>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</si>
  <si>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</si>
  <si>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</si>
  <si>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</si>
  <si>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</si>
  <si>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</si>
  <si>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</si>
  <si>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</si>
  <si>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</si>
  <si>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</si>
  <si>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</si>
  <si>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</si>
  <si>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</si>
  <si>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</si>
  <si>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</si>
  <si>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</si>
  <si>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</si>
  <si>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</si>
  <si>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</si>
  <si>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</si>
  <si>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</si>
  <si>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</si>
  <si>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</si>
  <si>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</si>
  <si>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</si>
  <si>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</si>
  <si>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</si>
  <si>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</si>
  <si>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</si>
  <si>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</si>
  <si>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</si>
  <si>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</si>
  <si>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</si>
  <si>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</si>
  <si>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</si>
  <si>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</si>
  <si>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</si>
  <si>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</si>
  <si>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</si>
  <si>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</si>
  <si>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</si>
  <si>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</si>
  <si>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</si>
  <si>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</si>
  <si>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</si>
  <si>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</si>
  <si>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</si>
  <si>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</si>
  <si>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</si>
  <si>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</si>
  <si>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</si>
  <si>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</si>
  <si>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</si>
  <si>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</si>
  <si>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</si>
  <si>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</si>
  <si>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</si>
  <si>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</si>
  <si>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</si>
  <si>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</si>
  <si>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</si>
  <si>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</si>
  <si>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</si>
  <si>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</si>
  <si>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</si>
  <si>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</si>
  <si>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</si>
  <si>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</si>
  <si>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</si>
  <si>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</si>
  <si>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</si>
  <si>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</si>
  <si>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</si>
  <si>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</si>
  <si>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</si>
  <si>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</si>
  <si>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</si>
  <si>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</si>
  <si>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</si>
  <si>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</si>
  <si>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</si>
  <si>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</si>
  <si>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</si>
  <si>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</si>
  <si>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</si>
  <si>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</si>
  <si>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</si>
  <si>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</si>
  <si>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</si>
  <si>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</si>
  <si>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</si>
  <si>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</si>
  <si>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</si>
  <si>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</si>
  <si>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</si>
  <si>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</si>
  <si>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</si>
  <si>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</si>
  <si>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</si>
  <si>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</si>
  <si>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</si>
  <si>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</si>
  <si>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</si>
  <si>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</si>
  <si>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</si>
  <si>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</si>
  <si>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</si>
  <si>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</si>
  <si>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</si>
  <si>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</si>
  <si>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</si>
  <si>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</si>
  <si>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</si>
  <si>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</si>
  <si>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</si>
  <si>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</si>
  <si>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</si>
  <si>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</si>
  <si>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</si>
  <si>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</si>
  <si>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</si>
  <si>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</si>
  <si>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</si>
  <si>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</si>
  <si>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</si>
  <si>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</si>
  <si>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</si>
  <si>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</si>
  <si>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</si>
  <si>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</si>
  <si>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</si>
  <si>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</si>
  <si>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</si>
  <si>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</si>
  <si>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</si>
  <si>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</si>
  <si>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</si>
  <si>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</si>
  <si>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</si>
  <si>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</si>
  <si>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</si>
  <si>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</si>
  <si>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</si>
  <si>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</si>
  <si>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</si>
  <si>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</si>
  <si>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</si>
  <si>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</si>
  <si>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</si>
  <si>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</si>
  <si>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</si>
  <si>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</si>
  <si>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</si>
  <si>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</si>
  <si>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</si>
  <si>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</si>
  <si>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</si>
  <si>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</si>
  <si>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</si>
  <si>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</si>
  <si>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</si>
  <si>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</si>
  <si>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</si>
  <si>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</si>
  <si>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</si>
  <si>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</si>
  <si>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</si>
  <si>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</si>
  <si>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</si>
  <si>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</si>
  <si>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</si>
  <si>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</si>
  <si>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</si>
  <si>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</si>
  <si>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</si>
  <si>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</si>
  <si>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</si>
  <si>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</si>
  <si>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</si>
  <si>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</si>
  <si>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</si>
  <si>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</si>
  <si>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</si>
  <si>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</si>
  <si>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</si>
  <si>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</si>
  <si>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</si>
  <si>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</si>
  <si>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</si>
  <si>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</si>
  <si>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</si>
  <si>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</si>
  <si>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</si>
  <si>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</si>
  <si>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</si>
  <si>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</si>
  <si>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</si>
  <si>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</si>
  <si>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</si>
  <si>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</si>
  <si>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</si>
  <si>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</si>
  <si>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</si>
  <si>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</si>
  <si>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</si>
  <si>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</si>
  <si>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</si>
  <si>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</si>
  <si>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</si>
  <si>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</si>
  <si>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</si>
  <si>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</si>
  <si>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</si>
  <si>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</si>
  <si>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</si>
  <si>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</si>
  <si>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</si>
  <si>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</si>
  <si>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</si>
  <si>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</si>
  <si>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</si>
  <si>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</si>
  <si>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</si>
  <si>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</si>
  <si>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</si>
  <si>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</si>
  <si>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</si>
  <si>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</si>
  <si>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</si>
  <si>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</si>
  <si>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</si>
  <si>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</si>
  <si>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</si>
  <si>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</si>
  <si>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</si>
  <si>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</si>
  <si>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</si>
  <si>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</si>
  <si>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</si>
  <si>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</si>
  <si>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</si>
  <si>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</si>
  <si>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</si>
  <si>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</si>
  <si>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</si>
  <si>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</si>
  <si>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</si>
  <si>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</si>
  <si>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</si>
  <si>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</si>
  <si>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</si>
  <si>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</si>
  <si>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</si>
  <si>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</si>
  <si>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</si>
  <si>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</si>
  <si>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</si>
  <si>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</si>
  <si>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</si>
  <si>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</si>
  <si>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</si>
  <si>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</si>
  <si>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</si>
  <si>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</si>
  <si>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</si>
  <si>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</si>
  <si>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</si>
  <si>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</si>
  <si>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</si>
  <si>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</si>
  <si>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</si>
  <si>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</si>
  <si>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</si>
  <si>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</si>
  <si>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</si>
  <si>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</si>
  <si>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</si>
  <si>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</si>
  <si>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</si>
  <si>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</si>
  <si>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</si>
  <si>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</si>
  <si>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</si>
  <si>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</si>
  <si>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</si>
  <si>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</si>
  <si>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</si>
  <si>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</si>
  <si>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</si>
  <si>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</si>
  <si>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</si>
  <si>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</si>
  <si>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</si>
  <si>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</si>
  <si>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</si>
  <si>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</si>
  <si>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</si>
  <si>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</si>
  <si>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</si>
  <si>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</si>
  <si>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</si>
  <si>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</si>
  <si>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</si>
  <si>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</si>
  <si>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</si>
  <si>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</si>
  <si>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</si>
  <si>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</si>
  <si>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</si>
  <si>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</si>
  <si>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</si>
  <si>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</si>
  <si>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</si>
  <si>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</si>
  <si>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</si>
  <si>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</si>
  <si>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</si>
  <si>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</si>
  <si>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</si>
  <si>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</si>
  <si>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</si>
  <si>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</si>
  <si>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</si>
  <si>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</si>
  <si>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</si>
  <si>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</si>
  <si>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</si>
  <si>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</si>
  <si>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</si>
  <si>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</si>
  <si>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</si>
  <si>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</si>
  <si>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</si>
  <si>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</si>
  <si>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</si>
  <si>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</si>
  <si>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</si>
  <si>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</si>
  <si>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</si>
  <si>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</si>
  <si>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</si>
  <si>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</si>
  <si>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</si>
  <si>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</si>
  <si>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</si>
  <si>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</si>
  <si>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</si>
  <si>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</si>
  <si>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</si>
  <si>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</si>
  <si>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</si>
  <si>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</si>
  <si>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</si>
  <si>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</si>
  <si>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</si>
  <si>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</si>
  <si>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</si>
  <si>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</si>
  <si>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</si>
  <si>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</si>
  <si>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</si>
  <si>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</si>
  <si>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</si>
  <si>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</si>
  <si>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</si>
  <si>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</si>
  <si>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</si>
  <si>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</si>
  <si>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</si>
  <si>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</si>
  <si>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</si>
  <si>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</si>
  <si>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</si>
  <si>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</si>
  <si>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</si>
  <si>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</si>
  <si>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</si>
  <si>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</si>
  <si>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</si>
  <si>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</si>
  <si>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</si>
  <si>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</si>
  <si>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</si>
  <si>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</si>
  <si>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</si>
  <si>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</si>
  <si>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</si>
  <si>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</si>
  <si>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</si>
  <si>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</si>
  <si>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</si>
  <si>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</si>
  <si>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</si>
  <si>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</si>
  <si>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</si>
  <si>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</si>
  <si>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</si>
  <si>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</si>
  <si>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</si>
  <si>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</si>
  <si>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</si>
  <si>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</si>
  <si>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</si>
  <si>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</si>
  <si>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</si>
  <si>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</si>
  <si>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</si>
  <si>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</si>
  <si>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</si>
  <si>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</si>
  <si>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</si>
  <si>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</si>
  <si>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</si>
  <si>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</si>
  <si>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</si>
  <si>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</si>
  <si>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</si>
  <si>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</si>
  <si>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</si>
  <si>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</si>
  <si>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</si>
  <si>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</si>
  <si>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</si>
  <si>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</si>
  <si>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</si>
  <si>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</si>
  <si>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</si>
  <si>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</si>
  <si>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</si>
  <si>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</si>
  <si>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</si>
  <si>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</si>
  <si>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</si>
  <si>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</si>
  <si>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</si>
  <si>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</si>
  <si>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</si>
  <si>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</si>
  <si>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</si>
  <si>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</si>
  <si>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</si>
  <si>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</si>
  <si>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</si>
  <si>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</si>
  <si>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</si>
  <si>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</si>
  <si>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</si>
  <si>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</si>
  <si>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</si>
  <si>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</si>
  <si>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</si>
  <si>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</si>
  <si>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</si>
  <si>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</si>
  <si>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</si>
  <si>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</si>
  <si>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</si>
  <si>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</si>
  <si>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</si>
  <si>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</si>
  <si>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</si>
  <si>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</si>
  <si>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</si>
  <si>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</si>
  <si>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</si>
  <si>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</si>
  <si>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</si>
  <si>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</si>
  <si>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</si>
  <si>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</si>
  <si>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</si>
  <si>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</si>
  <si>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</si>
  <si>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</si>
  <si>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</si>
  <si>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</si>
  <si>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</si>
  <si>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</si>
  <si>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</si>
  <si>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</si>
  <si>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</si>
  <si>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</si>
  <si>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</si>
  <si>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</si>
  <si>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</si>
  <si>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</si>
  <si>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</si>
  <si>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</si>
  <si>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</si>
  <si>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</si>
  <si>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</si>
  <si>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</si>
  <si>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</si>
  <si>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</si>
  <si>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</si>
  <si>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</si>
  <si>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</si>
  <si>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</si>
  <si>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</si>
  <si>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</si>
  <si>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</si>
  <si>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</si>
  <si>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</si>
  <si>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</si>
  <si>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</si>
  <si>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</si>
  <si>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</si>
  <si>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</si>
  <si>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</si>
  <si>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</si>
  <si>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</si>
  <si>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</si>
  <si>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</si>
  <si>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</si>
  <si>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</si>
  <si>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</si>
  <si>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</si>
  <si>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</si>
  <si>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</si>
  <si>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</si>
  <si>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</si>
  <si>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</si>
  <si>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</si>
  <si>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</si>
  <si>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</si>
  <si>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</si>
  <si>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</si>
  <si>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</si>
  <si>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</si>
  <si>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</si>
  <si>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</si>
  <si>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</si>
  <si>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</si>
  <si>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</si>
  <si>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</si>
  <si>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</si>
  <si>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</si>
  <si>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</si>
  <si>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</si>
  <si>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</si>
  <si>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</si>
  <si>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</si>
  <si>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</si>
  <si>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</si>
  <si>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</si>
  <si>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</si>
  <si>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</si>
  <si>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</si>
  <si>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</si>
  <si>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</si>
  <si>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</si>
  <si>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</si>
  <si>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</si>
  <si>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</si>
  <si>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</si>
  <si>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</si>
  <si>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</si>
  <si>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</si>
  <si>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</si>
  <si>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</si>
  <si>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</si>
  <si>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</si>
  <si>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</si>
  <si>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</si>
  <si>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</si>
  <si>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</si>
  <si>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</si>
  <si>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</si>
  <si>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</si>
  <si>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</si>
  <si>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</si>
  <si>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</si>
  <si>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</si>
  <si>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</si>
  <si>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</si>
  <si>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</si>
  <si>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</si>
  <si>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</si>
  <si>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</si>
  <si>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</si>
  <si>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</si>
  <si>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</si>
  <si>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</si>
  <si>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</si>
  <si>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</si>
  <si>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</si>
  <si>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</si>
  <si>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</si>
  <si>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</si>
  <si>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</si>
  <si>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</si>
  <si>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</si>
  <si>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</si>
  <si>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</si>
  <si>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</si>
  <si>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</si>
  <si>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</si>
  <si>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</si>
  <si>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</si>
  <si>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</si>
  <si>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</si>
  <si>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</si>
  <si>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</si>
  <si>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</si>
  <si>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</si>
  <si>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</si>
  <si>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</si>
  <si>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</si>
  <si>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</si>
  <si>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</si>
  <si>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</si>
  <si>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</si>
  <si>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</si>
  <si>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</si>
  <si>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</si>
  <si>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</si>
  <si>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</si>
  <si>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</si>
  <si>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</si>
  <si>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</si>
  <si>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</si>
  <si>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</si>
  <si>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</si>
  <si>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</si>
  <si>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</si>
  <si>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</si>
  <si>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</si>
  <si>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</si>
  <si>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</si>
  <si>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</si>
  <si>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</si>
  <si>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</si>
  <si>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</si>
  <si>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</si>
  <si>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</si>
  <si>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</si>
  <si>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</si>
  <si>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</si>
  <si>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</si>
  <si>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</si>
  <si>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</si>
  <si>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</si>
  <si>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</si>
  <si>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</si>
  <si>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</si>
  <si>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</si>
  <si>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</si>
  <si>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</si>
  <si>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</si>
  <si>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</si>
  <si>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</si>
  <si>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</si>
  <si>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</si>
  <si>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</si>
  <si>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</si>
  <si>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</si>
  <si>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</si>
  <si>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</si>
  <si>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</si>
  <si>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</si>
  <si>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</si>
  <si>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</si>
  <si>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</si>
  <si>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</si>
  <si>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</si>
  <si>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</si>
  <si>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</si>
  <si>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</si>
  <si>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</si>
  <si>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</si>
  <si>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</si>
  <si>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</si>
  <si>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</si>
  <si>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</si>
  <si>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</si>
  <si>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</si>
  <si>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</si>
  <si>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</si>
  <si>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</si>
  <si>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</si>
  <si>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</si>
  <si>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</si>
  <si>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</si>
  <si>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</si>
  <si>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</si>
  <si>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</si>
  <si>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</si>
  <si>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</si>
  <si>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</si>
  <si>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</si>
  <si>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</si>
  <si>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</si>
  <si>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</si>
  <si>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</si>
  <si>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</si>
  <si>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</si>
  <si>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</si>
  <si>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</si>
  <si>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</si>
  <si>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</si>
  <si>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</si>
  <si>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</si>
  <si>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</si>
  <si>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</si>
  <si>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</si>
  <si>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</si>
  <si>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</si>
  <si>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</si>
  <si>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</si>
  <si>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</si>
  <si>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</si>
  <si>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</si>
  <si>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</si>
  <si>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</si>
  <si>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</si>
  <si>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</si>
  <si>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</si>
  <si>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</si>
  <si>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</si>
  <si>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</si>
  <si>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</si>
  <si>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</si>
  <si>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</si>
  <si>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</si>
  <si>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</si>
  <si>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</si>
  <si>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</si>
  <si>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</si>
  <si>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</si>
  <si>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</si>
  <si>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</si>
  <si>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</si>
  <si>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</si>
  <si>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</si>
  <si>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</si>
  <si>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</si>
  <si>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</si>
  <si>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</si>
  <si>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</si>
  <si>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</si>
  <si>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</si>
  <si>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</si>
  <si>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</si>
  <si>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</si>
  <si>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</si>
  <si>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</si>
  <si>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</si>
  <si>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</si>
  <si>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</si>
  <si>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</si>
  <si>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</si>
  <si>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</si>
  <si>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</si>
  <si>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</si>
  <si>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</si>
  <si>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</si>
  <si>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</si>
  <si>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</si>
  <si>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</si>
  <si>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</si>
  <si>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</si>
  <si>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</si>
  <si>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</si>
  <si>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</si>
  <si>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</si>
  <si>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</si>
  <si>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</si>
  <si>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</si>
  <si>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</si>
  <si>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</si>
  <si>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</si>
  <si>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</si>
  <si>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</si>
  <si>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</si>
  <si>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</si>
  <si>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</si>
  <si>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</si>
  <si>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</si>
  <si>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</si>
  <si>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</si>
  <si>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</si>
  <si>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</si>
  <si>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</si>
  <si>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</si>
  <si>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</si>
  <si>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</si>
  <si>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</si>
  <si>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</si>
  <si>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</si>
  <si>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</si>
  <si>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</si>
  <si>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</si>
  <si>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</si>
  <si>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</si>
  <si>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</si>
  <si>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</si>
  <si>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</si>
  <si>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</si>
  <si>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</si>
  <si>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</si>
  <si>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</si>
  <si>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</si>
  <si>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</si>
  <si>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</si>
  <si>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</si>
  <si>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</si>
  <si>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</si>
  <si>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</si>
  <si>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</si>
  <si>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</si>
  <si>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</si>
  <si>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</si>
  <si>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</si>
  <si>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</si>
  <si>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</si>
  <si>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</si>
  <si>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</si>
  <si>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</si>
  <si>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</si>
  <si>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</si>
  <si>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</si>
  <si>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</si>
  <si>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</si>
  <si>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</si>
  <si>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</si>
  <si>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</si>
  <si>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</si>
  <si>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</si>
  <si>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</si>
  <si>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</si>
  <si>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</si>
  <si>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</si>
  <si>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</si>
  <si>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</si>
  <si>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</si>
  <si>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</si>
  <si>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</si>
  <si>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</si>
  <si>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</si>
  <si>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</si>
  <si>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</si>
  <si>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</si>
  <si>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</si>
  <si>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</si>
  <si>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</si>
  <si>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</si>
  <si>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</si>
  <si>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</si>
  <si>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</si>
  <si>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</si>
  <si>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</si>
  <si>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</si>
  <si>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</si>
  <si>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</si>
  <si>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</si>
  <si>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</si>
  <si>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</si>
  <si>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</si>
  <si>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</si>
  <si>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</si>
  <si>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</si>
  <si>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</si>
  <si>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</si>
  <si>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</si>
  <si>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</si>
  <si>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</si>
  <si>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</si>
  <si>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</si>
  <si>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</si>
  <si>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</si>
  <si>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</si>
  <si>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</si>
  <si>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</si>
  <si>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</si>
  <si>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</si>
  <si>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</si>
  <si>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</si>
  <si>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</si>
  <si>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</si>
  <si>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</si>
  <si>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</si>
  <si>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</si>
  <si>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</si>
  <si>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</si>
  <si>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</si>
  <si>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</si>
  <si>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</si>
  <si>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</si>
  <si>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</si>
  <si>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</si>
  <si>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</si>
  <si>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</si>
  <si>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</si>
  <si>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</si>
  <si>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</si>
  <si>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</si>
  <si>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</si>
  <si>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</si>
  <si>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</si>
  <si>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</si>
  <si>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</si>
  <si>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</si>
  <si>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</si>
  <si>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</si>
  <si>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</si>
  <si>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</si>
  <si>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</si>
  <si>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</si>
  <si>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</si>
  <si>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</si>
  <si>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</si>
  <si>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</si>
  <si>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</si>
  <si>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</si>
  <si>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</si>
  <si>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</si>
  <si>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</si>
  <si>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</si>
  <si>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</si>
  <si>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</si>
  <si>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</si>
  <si>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</si>
  <si>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</si>
  <si>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</si>
  <si>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</si>
  <si>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</si>
  <si>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</si>
  <si>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</si>
  <si>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</si>
  <si>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</si>
  <si>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</si>
  <si>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</si>
  <si>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</si>
  <si>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</si>
  <si>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</si>
  <si>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</si>
  <si>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</si>
  <si>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</si>
  <si>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</si>
  <si>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</si>
  <si>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</si>
  <si>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</si>
  <si>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</si>
  <si>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</si>
  <si>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</si>
  <si>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</si>
  <si>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</si>
  <si>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</si>
  <si>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</si>
  <si>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</si>
  <si>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</si>
  <si>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</si>
  <si>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</si>
  <si>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</si>
  <si>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</si>
  <si>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</si>
  <si>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</si>
  <si>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</si>
  <si>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</si>
  <si>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</si>
  <si>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</si>
  <si>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</si>
  <si>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</si>
  <si>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</si>
  <si>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</si>
  <si>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</si>
  <si>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</si>
  <si>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</si>
  <si>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</si>
  <si>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</si>
  <si>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</si>
  <si>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</si>
  <si>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</si>
  <si>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</si>
  <si>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</si>
  <si>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</si>
  <si>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</si>
  <si>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</si>
  <si>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</si>
  <si>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</si>
  <si>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</si>
  <si>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</si>
  <si>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</si>
  <si>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</si>
  <si>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</si>
  <si>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</si>
  <si>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</si>
  <si>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</si>
  <si>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</si>
  <si>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</si>
  <si>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</si>
  <si>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</si>
  <si>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</si>
  <si>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</si>
  <si>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</si>
  <si>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</si>
  <si>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</si>
  <si>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</si>
  <si>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</si>
  <si>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</si>
  <si>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</si>
  <si>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</si>
  <si>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</si>
  <si>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</si>
  <si>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</si>
  <si>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</si>
  <si>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</si>
  <si>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</si>
  <si>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</si>
  <si>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</si>
  <si>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</si>
  <si>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</si>
  <si>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</si>
  <si>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</si>
  <si>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</si>
  <si>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</si>
  <si>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</si>
  <si>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</si>
  <si>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</si>
  <si>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</si>
  <si>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</si>
  <si>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</si>
  <si>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</si>
  <si>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</si>
  <si>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</si>
  <si>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</si>
  <si>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</si>
  <si>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</si>
  <si>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</si>
  <si>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</si>
  <si>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</si>
  <si>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</si>
  <si>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</si>
  <si>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</si>
  <si>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</si>
  <si>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</si>
  <si>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</si>
  <si>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</si>
  <si>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</si>
  <si>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</si>
  <si>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</si>
  <si>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</si>
  <si>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</si>
  <si>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</si>
  <si>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</si>
  <si>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</si>
  <si>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</si>
  <si>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</si>
  <si>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</si>
  <si>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</si>
  <si>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</si>
  <si>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</si>
  <si>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</si>
  <si>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</si>
  <si>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</si>
  <si>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</si>
  <si>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</si>
  <si>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</si>
  <si>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</si>
  <si>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</si>
  <si>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</si>
  <si>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</si>
  <si>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</si>
  <si>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</si>
  <si>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</si>
  <si>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</si>
  <si>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</si>
  <si>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</si>
  <si>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</si>
  <si>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</si>
  <si>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</si>
  <si>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</si>
  <si>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</si>
  <si>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</si>
  <si>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</si>
  <si>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</si>
  <si>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</si>
  <si>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</si>
  <si>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</si>
  <si>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</si>
  <si>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</si>
  <si>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</si>
  <si>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</si>
  <si>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</si>
  <si>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</si>
  <si>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</si>
  <si>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</si>
  <si>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</si>
  <si>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</si>
  <si>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</si>
  <si>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</si>
  <si>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</si>
  <si>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</si>
  <si>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</si>
  <si>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</si>
  <si>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</si>
  <si>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</si>
  <si>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</si>
  <si>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</si>
  <si>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</si>
  <si>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</si>
  <si>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</si>
  <si>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</si>
  <si>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</si>
  <si>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</si>
  <si>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</si>
  <si>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</si>
  <si>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</si>
  <si>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</si>
  <si>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</si>
  <si>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</si>
  <si>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</si>
  <si>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</si>
  <si>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</si>
  <si>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</si>
  <si>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</si>
  <si>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</si>
  <si>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</si>
  <si>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</si>
  <si>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</si>
  <si>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</si>
  <si>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</si>
  <si>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</si>
  <si>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</si>
  <si>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</si>
  <si>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</si>
  <si>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</si>
  <si>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</si>
  <si>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</si>
  <si>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</si>
  <si>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</si>
  <si>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</si>
  <si>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</si>
  <si>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</si>
  <si>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</si>
  <si>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</si>
  <si>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</si>
  <si>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</si>
  <si>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</si>
  <si>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</si>
  <si>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</si>
  <si>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</si>
  <si>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</si>
  <si>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</si>
  <si>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</si>
  <si>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</si>
  <si>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</si>
  <si>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</si>
  <si>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</si>
  <si>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</si>
  <si>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</si>
  <si>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</si>
  <si>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</si>
  <si>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</si>
  <si>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</si>
  <si>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</si>
  <si>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</si>
  <si>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</si>
  <si>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</si>
  <si>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</si>
  <si>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</si>
  <si>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</si>
  <si>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</si>
  <si>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</si>
  <si>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</si>
  <si>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</si>
  <si>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</si>
  <si>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</si>
  <si>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</si>
  <si>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</si>
  <si>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</si>
  <si>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</si>
  <si>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</si>
  <si>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</si>
  <si>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</si>
  <si>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</si>
  <si>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</si>
  <si>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</si>
  <si>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</si>
  <si>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</si>
  <si>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</si>
  <si>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</si>
  <si>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</si>
  <si>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</si>
  <si>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</si>
  <si>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</si>
  <si>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</si>
  <si>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</si>
  <si>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</si>
  <si>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</si>
  <si>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</si>
  <si>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</si>
  <si>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</si>
  <si>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</si>
  <si>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</si>
  <si>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</si>
  <si>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</si>
  <si>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</si>
  <si>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</si>
  <si>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</si>
  <si>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</si>
  <si>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</si>
  <si>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</si>
  <si>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</si>
  <si>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</si>
  <si>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</si>
  <si>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</si>
  <si>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</si>
  <si>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</si>
  <si>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</si>
  <si>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</si>
  <si>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</si>
  <si>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</si>
  <si>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</si>
  <si>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</si>
  <si>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</si>
  <si>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</si>
  <si>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</si>
  <si>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</si>
  <si>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</si>
  <si>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</si>
  <si>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</si>
  <si>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</si>
  <si>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</si>
  <si>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</si>
  <si>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</si>
  <si>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</si>
  <si>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</si>
  <si>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</si>
  <si>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</si>
  <si>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</si>
  <si>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</si>
  <si>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</si>
  <si>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</si>
  <si>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</si>
  <si>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</si>
  <si>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</si>
  <si>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</si>
  <si>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</si>
  <si>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</si>
  <si>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</si>
  <si>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</si>
  <si>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</si>
  <si>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</si>
  <si>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</si>
  <si>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</si>
  <si>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</si>
  <si>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</si>
  <si>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</si>
  <si>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</si>
  <si>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</si>
  <si>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</si>
  <si>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</si>
  <si>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</si>
  <si>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</si>
  <si>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</si>
  <si>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</si>
  <si>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</si>
  <si>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</si>
  <si>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</si>
  <si>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</si>
  <si>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</si>
  <si>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</si>
  <si>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</si>
  <si>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</si>
  <si>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</si>
  <si>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</si>
  <si>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</si>
  <si>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</si>
  <si>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</si>
  <si>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</si>
  <si>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</si>
  <si>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</si>
  <si>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</si>
  <si>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</si>
  <si>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</si>
  <si>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</si>
  <si>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</si>
  <si>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</si>
  <si>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</si>
  <si>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</si>
  <si>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</si>
  <si>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</si>
  <si>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</si>
  <si>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</si>
  <si>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</si>
  <si>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</si>
  <si>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</si>
  <si>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</si>
  <si>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</si>
  <si>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</si>
  <si>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</si>
  <si>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</si>
  <si>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</si>
  <si>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</si>
  <si>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</si>
  <si>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</si>
  <si>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</si>
  <si>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</si>
  <si>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</si>
  <si>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</si>
  <si>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</si>
  <si>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</si>
  <si>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</si>
  <si>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</si>
  <si>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</si>
  <si>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</si>
  <si>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</si>
  <si>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</si>
  <si>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</si>
  <si>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</si>
  <si>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</si>
  <si>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</si>
  <si>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</si>
  <si>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</si>
  <si>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</si>
  <si>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</si>
  <si>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</si>
  <si>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</si>
  <si>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</si>
  <si>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</si>
  <si>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</si>
  <si>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</si>
  <si>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</si>
  <si>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</si>
  <si>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</si>
  <si>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</si>
  <si>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</si>
  <si>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</si>
  <si>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</si>
  <si>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</si>
  <si>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</si>
  <si>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</si>
  <si>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</si>
  <si>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</si>
  <si>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</si>
  <si>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</si>
  <si>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</si>
  <si>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</si>
  <si>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</si>
  <si>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</si>
  <si>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</si>
  <si>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</si>
  <si>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</si>
  <si>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</si>
  <si>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</si>
  <si>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</si>
  <si>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</si>
  <si>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</si>
  <si>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</si>
  <si>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</si>
  <si>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</si>
  <si>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</si>
  <si>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</si>
  <si>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</si>
  <si>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</si>
  <si>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</si>
  <si>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</si>
  <si>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</si>
  <si>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</si>
  <si>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</si>
  <si>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</si>
  <si>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</si>
  <si>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</si>
  <si>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</si>
  <si>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</si>
  <si>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</si>
  <si>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</si>
  <si>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</si>
  <si>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</si>
  <si>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</si>
  <si>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</si>
  <si>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</si>
  <si>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</si>
  <si>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</si>
  <si>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</si>
  <si>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</si>
  <si>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</si>
  <si>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</si>
  <si>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</si>
  <si>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</si>
  <si>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</si>
  <si>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</si>
  <si>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</si>
  <si>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</si>
  <si>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</si>
  <si>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</si>
  <si>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</si>
  <si>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</si>
  <si>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</si>
  <si>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</si>
  <si>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</si>
  <si>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</si>
  <si>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</si>
  <si>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</si>
  <si>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</si>
  <si>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</si>
  <si>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</si>
  <si>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</si>
  <si>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</si>
  <si>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</si>
  <si>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</si>
  <si>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</si>
  <si>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</si>
  <si>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</si>
  <si>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</si>
  <si>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</si>
  <si>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</si>
  <si>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</si>
  <si>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</si>
  <si>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</si>
  <si>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</si>
  <si>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</si>
  <si>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</si>
  <si>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</si>
  <si>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</si>
  <si>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</si>
  <si>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</si>
  <si>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</si>
  <si>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</si>
  <si>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</si>
  <si>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</si>
  <si>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</si>
  <si>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</si>
  <si>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</si>
  <si>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</si>
  <si>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</si>
  <si>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</si>
  <si>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</si>
  <si>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</si>
  <si>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</si>
  <si>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</si>
  <si>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</si>
  <si>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</si>
  <si>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</si>
  <si>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</si>
  <si>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</si>
  <si>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</si>
  <si>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</si>
  <si>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</si>
  <si>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</si>
  <si>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</si>
  <si>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</si>
  <si>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</si>
  <si>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</si>
  <si>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</si>
  <si>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</si>
  <si>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</si>
  <si>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</si>
  <si>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</si>
  <si>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</si>
  <si>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</si>
  <si>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</si>
  <si>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</si>
  <si>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</si>
  <si>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</si>
  <si>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</si>
  <si>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</si>
  <si>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</si>
  <si>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</si>
  <si>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</si>
  <si>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</si>
  <si>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</si>
  <si>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</si>
  <si>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</si>
  <si>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</si>
  <si>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</si>
  <si>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</si>
  <si>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</si>
  <si>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</si>
  <si>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</si>
  <si>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</si>
  <si>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</si>
  <si>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</si>
  <si>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</si>
  <si>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</si>
  <si>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</si>
  <si>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</si>
  <si>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</si>
  <si>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</si>
  <si>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</si>
  <si>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</si>
  <si>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</si>
  <si>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</si>
  <si>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</si>
  <si>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</si>
  <si>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</si>
  <si>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</si>
  <si>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</si>
  <si>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</si>
  <si>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</si>
  <si>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</si>
  <si>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</si>
  <si>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</si>
  <si>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</si>
  <si>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</si>
  <si>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</si>
  <si>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</si>
  <si>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</si>
  <si>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</si>
  <si>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</si>
  <si>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</si>
  <si>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</si>
  <si>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</si>
  <si>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</si>
  <si>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</si>
  <si>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</si>
  <si>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</si>
  <si>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</si>
  <si>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</si>
  <si>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</si>
  <si>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</si>
  <si>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</si>
  <si>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</si>
  <si>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</si>
  <si>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</si>
  <si>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</si>
  <si>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</si>
  <si>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</si>
  <si>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</si>
  <si>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</si>
  <si>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</si>
  <si>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</si>
  <si>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</si>
  <si>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</si>
  <si>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</si>
  <si>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</si>
  <si>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</si>
  <si>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</si>
  <si>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</si>
  <si>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</si>
  <si>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</si>
  <si>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</si>
  <si>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</si>
  <si>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</si>
  <si>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</si>
  <si>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</si>
  <si>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</si>
  <si>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</si>
  <si>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</si>
  <si>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</si>
  <si>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</si>
  <si>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</si>
  <si>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</si>
  <si>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</si>
  <si>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</si>
  <si>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</si>
  <si>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</si>
  <si>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</si>
  <si>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</si>
  <si>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</si>
  <si>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</si>
  <si>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</si>
  <si>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</si>
  <si>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</si>
  <si>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</si>
  <si>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</si>
  <si>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</si>
  <si>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</si>
  <si>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</si>
  <si>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</si>
  <si>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</si>
  <si>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</si>
  <si>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</si>
  <si>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</si>
  <si>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</si>
  <si>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</si>
  <si>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</si>
  <si>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</si>
  <si>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</si>
  <si>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</si>
  <si>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</si>
  <si>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</si>
  <si>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</si>
  <si>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</si>
  <si>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</si>
  <si>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</si>
  <si>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</si>
  <si>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</si>
  <si>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</si>
  <si>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</si>
  <si>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</si>
  <si>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</si>
  <si>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</si>
  <si>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</si>
  <si>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</si>
  <si>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</si>
  <si>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</si>
  <si>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</si>
  <si>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</si>
  <si>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</si>
  <si>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</si>
  <si>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</si>
  <si>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</si>
  <si>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</si>
  <si>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</si>
  <si>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</si>
  <si>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</si>
  <si>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</si>
  <si>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</si>
  <si>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</si>
  <si>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</si>
  <si>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</si>
  <si>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</si>
  <si>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</si>
  <si>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</si>
  <si>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</si>
  <si>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</si>
  <si>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</si>
  <si>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</si>
  <si>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</si>
  <si>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</si>
  <si>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</si>
  <si>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</si>
  <si>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</si>
  <si>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</si>
  <si>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</si>
  <si>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</si>
  <si>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</si>
  <si>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</si>
  <si>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</si>
  <si>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</si>
  <si>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</si>
  <si>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</si>
  <si>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</si>
  <si>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</si>
  <si>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</si>
  <si>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</si>
  <si>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</si>
  <si>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</si>
  <si>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</si>
  <si>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</si>
  <si>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</si>
  <si>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</si>
  <si>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</si>
  <si>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</si>
  <si>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</si>
  <si>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</si>
  <si>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</si>
  <si>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</si>
  <si>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</si>
  <si>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</si>
  <si>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</si>
  <si>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</si>
  <si>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</si>
  <si>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</si>
  <si>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</si>
  <si>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</si>
  <si>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</si>
  <si>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</si>
  <si>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</si>
  <si>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</si>
  <si>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</si>
  <si>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</si>
  <si>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</si>
  <si>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</si>
  <si>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</si>
  <si>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</si>
  <si>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</si>
  <si>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</si>
  <si>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</si>
  <si>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</si>
  <si>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</si>
  <si>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</si>
  <si>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</si>
  <si>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</si>
  <si>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</si>
  <si>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</si>
  <si>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</si>
  <si>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</si>
  <si>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</si>
  <si>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</si>
  <si>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</si>
  <si>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</si>
  <si>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</si>
  <si>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</si>
  <si>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</si>
  <si>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</si>
  <si>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</si>
  <si>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</si>
  <si>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</si>
  <si>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</si>
  <si>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</si>
  <si>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</si>
  <si>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</si>
  <si>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</si>
  <si>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</si>
  <si>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</si>
  <si>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</si>
  <si>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</si>
  <si>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</si>
  <si>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</si>
  <si>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</si>
  <si>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</si>
  <si>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</si>
  <si>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</si>
  <si>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</si>
  <si>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</si>
  <si>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</si>
  <si>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</si>
  <si>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</si>
  <si>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</si>
  <si>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</si>
  <si>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</si>
  <si>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</si>
  <si>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</si>
  <si>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</si>
  <si>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</si>
  <si>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</si>
  <si>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</si>
  <si>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</si>
  <si>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</si>
  <si>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</si>
  <si>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</si>
  <si>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</si>
  <si>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</si>
  <si>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</si>
  <si>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</si>
  <si>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</si>
  <si>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</si>
  <si>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</si>
  <si>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</si>
  <si>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</si>
  <si>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</si>
  <si>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</si>
  <si>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</si>
  <si>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</si>
  <si>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</si>
  <si>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</si>
  <si>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</si>
  <si>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</si>
  <si>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</si>
  <si>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</si>
  <si>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</si>
  <si>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</si>
  <si>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</si>
  <si>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</si>
  <si>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</si>
  <si>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</si>
  <si>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</si>
  <si>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</si>
  <si>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</si>
  <si>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</si>
  <si>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</si>
  <si>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</si>
  <si>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</si>
  <si>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</si>
  <si>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</si>
  <si>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</si>
  <si>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</si>
  <si>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</si>
  <si>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</si>
  <si>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</si>
  <si>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</si>
  <si>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</si>
  <si>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</si>
  <si>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</si>
  <si>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</si>
  <si>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</si>
  <si>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</si>
  <si>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</si>
  <si>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</si>
  <si>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</si>
  <si>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</si>
  <si>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</si>
  <si>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</si>
  <si>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</si>
  <si>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</si>
  <si>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</si>
  <si>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</si>
  <si>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</si>
  <si>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</si>
  <si>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</si>
  <si>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</si>
  <si>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</si>
  <si>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</si>
  <si>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</si>
  <si>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</si>
  <si>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</si>
  <si>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</si>
  <si>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</si>
  <si>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</si>
  <si>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</si>
  <si>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</si>
  <si>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</si>
  <si>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</si>
  <si>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</si>
  <si>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</si>
  <si>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</si>
  <si>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</si>
  <si>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</si>
  <si>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</si>
  <si>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</si>
  <si>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</si>
  <si>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</si>
  <si>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</si>
  <si>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</si>
  <si>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</si>
  <si>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</si>
  <si>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</si>
  <si>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</si>
  <si>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</si>
  <si>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</si>
  <si>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</si>
  <si>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</si>
  <si>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</si>
  <si>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</si>
  <si>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</si>
  <si>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</si>
  <si>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</si>
  <si>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</si>
  <si>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</si>
  <si>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</si>
  <si>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</si>
  <si>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</si>
  <si>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</si>
  <si>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</si>
  <si>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</si>
  <si>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</si>
  <si>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</si>
  <si>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</si>
  <si>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</si>
  <si>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</si>
  <si>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</si>
  <si>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</si>
  <si>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</si>
  <si>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</si>
  <si>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</si>
  <si>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</si>
  <si>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</si>
  <si>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</si>
  <si>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</si>
  <si>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</si>
  <si>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</si>
  <si>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</si>
  <si>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</si>
  <si>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</si>
  <si>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</si>
  <si>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</si>
  <si>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</si>
  <si>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</si>
  <si>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</si>
  <si>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</si>
  <si>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</si>
  <si>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</si>
  <si>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</si>
  <si>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</si>
  <si>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</si>
  <si>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</si>
  <si>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</si>
  <si>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</si>
  <si>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</si>
  <si>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</si>
  <si>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</si>
  <si>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</si>
  <si>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</si>
  <si>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</si>
  <si>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</si>
  <si>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</si>
  <si>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</si>
  <si>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</si>
  <si>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</si>
  <si>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</si>
  <si>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</si>
  <si>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</si>
  <si>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</si>
  <si>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</si>
  <si>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</si>
  <si>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</si>
  <si>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</si>
  <si>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</si>
  <si>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</si>
  <si>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</si>
  <si>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</si>
  <si>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</si>
  <si>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</si>
  <si>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</si>
  <si>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</si>
  <si>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</si>
  <si>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</si>
  <si>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</si>
  <si>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</si>
  <si>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</si>
  <si>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</si>
  <si>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</si>
  <si>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</si>
  <si>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</si>
  <si>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</si>
  <si>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</si>
  <si>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</si>
  <si>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</si>
  <si>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</si>
  <si>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</si>
  <si>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</si>
  <si>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</si>
  <si>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</si>
  <si>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</si>
  <si>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</si>
  <si>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</si>
  <si>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</si>
  <si>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</si>
  <si>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</si>
  <si>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</si>
  <si>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</si>
  <si>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</si>
  <si>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</si>
  <si>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</si>
  <si>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</si>
  <si>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</si>
  <si>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</si>
  <si>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</si>
  <si>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</si>
  <si>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</si>
  <si>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</si>
  <si>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</si>
  <si>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</si>
  <si>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</si>
  <si>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</si>
  <si>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</si>
  <si>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</si>
  <si>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</si>
  <si>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</si>
  <si>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</si>
  <si>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</si>
  <si>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</si>
  <si>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</si>
  <si>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</si>
  <si>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</si>
  <si>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</si>
  <si>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</si>
  <si>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</si>
  <si>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</si>
  <si>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</si>
  <si>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</si>
  <si>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</si>
  <si>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</si>
  <si>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</si>
  <si>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</si>
  <si>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</si>
  <si>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</si>
  <si>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</si>
  <si>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</si>
  <si>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</si>
  <si>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</si>
  <si>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</si>
  <si>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</si>
  <si>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</si>
  <si>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</si>
  <si>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</si>
  <si>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</si>
  <si>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</si>
  <si>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</si>
  <si>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</si>
  <si>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</si>
  <si>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</si>
  <si>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</si>
  <si>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</si>
  <si>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</si>
  <si>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</si>
  <si>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</si>
  <si>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</si>
  <si>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</si>
  <si>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</si>
  <si>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</si>
  <si>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</si>
  <si>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</si>
  <si>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</si>
  <si>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</si>
  <si>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</si>
  <si>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</si>
  <si>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</si>
  <si>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</si>
  <si>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</si>
  <si>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</si>
  <si>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</si>
  <si>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</si>
  <si>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</si>
  <si>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</si>
  <si>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</si>
  <si>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</si>
  <si>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</si>
  <si>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</si>
  <si>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</si>
  <si>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</si>
  <si>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</si>
  <si>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</si>
  <si>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</si>
  <si>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</si>
  <si>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</si>
  <si>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</si>
  <si>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</si>
  <si>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</si>
  <si>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</si>
  <si>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</si>
  <si>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</si>
  <si>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</si>
  <si>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</si>
  <si>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</si>
  <si>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</si>
  <si>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</si>
  <si>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</si>
  <si>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</si>
  <si>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</si>
  <si>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</si>
  <si>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</si>
  <si>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</si>
  <si>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</si>
  <si>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</si>
  <si>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</si>
  <si>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</si>
  <si>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</si>
  <si>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</si>
  <si>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</si>
  <si>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</si>
  <si>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</si>
  <si>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</si>
  <si>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</si>
  <si>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</si>
  <si>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</si>
  <si>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</si>
  <si>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</si>
  <si>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</si>
  <si>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</si>
  <si>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</si>
  <si>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</si>
  <si>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</si>
  <si>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</si>
  <si>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</si>
  <si>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</si>
  <si>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</si>
  <si>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</si>
  <si>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</si>
  <si>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</si>
  <si>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</si>
  <si>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</si>
  <si>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</si>
  <si>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</si>
  <si>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</si>
  <si>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</si>
  <si>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</si>
  <si>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</si>
  <si>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</si>
  <si>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</si>
  <si>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</si>
  <si>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</si>
  <si>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</si>
  <si>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</si>
  <si>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</si>
  <si>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</si>
  <si>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</si>
  <si>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</si>
  <si>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</si>
  <si>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</si>
  <si>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</si>
  <si>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</si>
  <si>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</si>
  <si>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</si>
  <si>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</si>
  <si>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</si>
  <si>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</si>
  <si>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</si>
  <si>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</si>
  <si>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</si>
  <si>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</si>
  <si>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</si>
  <si>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</si>
  <si>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</si>
  <si>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</si>
  <si>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</si>
  <si>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</si>
  <si>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</si>
  <si>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</si>
  <si>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</si>
  <si>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</si>
  <si>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</si>
  <si>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</si>
  <si>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</si>
  <si>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</si>
  <si>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</si>
  <si>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</si>
  <si>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</si>
  <si>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</si>
  <si>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</si>
  <si>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</si>
  <si>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</si>
  <si>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</si>
  <si>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</si>
  <si>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</si>
  <si>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</si>
  <si>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</si>
  <si>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</si>
  <si>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</si>
  <si>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</si>
  <si>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</si>
  <si>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</si>
  <si>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</si>
  <si>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</si>
  <si>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</si>
  <si>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</si>
  <si>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</si>
  <si>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</si>
  <si>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</si>
  <si>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</si>
  <si>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</si>
  <si>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</si>
  <si>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</si>
  <si>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</si>
  <si>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</si>
  <si>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</si>
  <si>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</si>
  <si>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</si>
  <si>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</si>
  <si>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</si>
  <si>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</si>
  <si>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</si>
  <si>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</si>
  <si>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</si>
  <si>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</si>
  <si>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</si>
  <si>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</si>
  <si>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</si>
  <si>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</si>
  <si>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</si>
  <si>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</si>
  <si>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</si>
  <si>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</si>
  <si>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</si>
  <si>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</si>
  <si>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</si>
  <si>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</si>
  <si>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</si>
  <si>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</si>
  <si>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</si>
  <si>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</si>
  <si>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</si>
  <si>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</si>
  <si>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</si>
  <si>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</si>
  <si>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</si>
  <si>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</si>
  <si>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</si>
  <si>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</si>
  <si>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</si>
  <si>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</si>
  <si>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</si>
  <si>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</si>
  <si>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</si>
  <si>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</si>
  <si>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</si>
  <si>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</si>
  <si>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</si>
  <si>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</si>
  <si>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</si>
  <si>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</si>
  <si>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</si>
  <si>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</si>
  <si>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</si>
  <si>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</si>
  <si>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</si>
  <si>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</si>
  <si>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</si>
  <si>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</si>
  <si>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</si>
  <si>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</si>
  <si>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</si>
  <si>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</si>
  <si>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</si>
  <si>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</si>
  <si>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</si>
  <si>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</si>
  <si>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</si>
  <si>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</si>
  <si>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</si>
  <si>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</si>
  <si>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</si>
  <si>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</si>
  <si>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</si>
  <si>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</si>
  <si>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</si>
  <si>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</si>
  <si>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</si>
  <si>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</si>
  <si>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</si>
  <si>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</si>
  <si>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</si>
  <si>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</si>
  <si>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</si>
  <si>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</si>
  <si>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</si>
  <si>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</si>
  <si>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</si>
  <si>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</si>
  <si>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</si>
  <si>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</si>
  <si>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</si>
  <si>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</si>
  <si>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</si>
  <si>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</si>
  <si>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</si>
  <si>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</si>
  <si>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</si>
  <si>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</si>
  <si>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</si>
  <si>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</si>
  <si>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</si>
  <si>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</si>
  <si>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</si>
  <si>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</si>
  <si>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</si>
  <si>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</si>
  <si>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</si>
  <si>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</si>
  <si>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</si>
  <si>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</si>
  <si>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</si>
  <si>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</si>
  <si>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</si>
  <si>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</si>
  <si>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</si>
  <si>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</si>
  <si>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</si>
  <si>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</si>
  <si>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</si>
  <si>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</si>
  <si>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</si>
  <si>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</si>
  <si>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</si>
  <si>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</si>
  <si>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</si>
  <si>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</si>
  <si>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</si>
  <si>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</si>
  <si>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</si>
  <si>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</si>
  <si>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</si>
  <si>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</si>
  <si>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</si>
  <si>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</si>
  <si>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</si>
  <si>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</si>
  <si>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</si>
  <si>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</si>
  <si>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</si>
  <si>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</si>
  <si>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</si>
  <si>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</si>
  <si>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</si>
  <si>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</si>
  <si>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</si>
  <si>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</si>
  <si>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</si>
  <si>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</si>
  <si>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</si>
  <si>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</si>
  <si>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</si>
  <si>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</si>
  <si>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</si>
  <si>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</si>
  <si>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</si>
  <si>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</si>
  <si>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</si>
  <si>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</si>
  <si>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</si>
  <si>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</si>
  <si>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</si>
  <si>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</si>
  <si>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</si>
  <si>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</si>
  <si>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</si>
  <si>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</si>
  <si>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</si>
  <si>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</si>
  <si>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</si>
  <si>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</si>
  <si>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</si>
  <si>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</si>
  <si>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</si>
  <si>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</si>
  <si>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</si>
  <si>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</si>
  <si>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</si>
  <si>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</si>
  <si>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</si>
  <si>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</si>
  <si>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</si>
  <si>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</si>
  <si>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</si>
  <si>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</si>
  <si>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</si>
  <si>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</si>
  <si>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</si>
  <si>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</si>
  <si>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</si>
  <si>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</si>
  <si>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</si>
  <si>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</si>
  <si>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</si>
  <si>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</si>
  <si>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</si>
  <si>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</si>
  <si>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</si>
  <si>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</si>
  <si>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</si>
  <si>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</si>
  <si>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</si>
  <si>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</si>
  <si>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</si>
  <si>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</si>
  <si>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</si>
  <si>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</si>
  <si>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</si>
  <si>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</si>
  <si>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</si>
  <si>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</si>
  <si>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</si>
  <si>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</si>
  <si>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</si>
  <si>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</si>
  <si>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</si>
  <si>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</si>
  <si>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</si>
  <si>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</si>
  <si>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</si>
  <si>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</si>
  <si>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</si>
  <si>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</si>
  <si>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</si>
  <si>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</si>
  <si>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</si>
  <si>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</si>
  <si>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</si>
  <si>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</si>
  <si>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</si>
  <si>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</si>
  <si>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</si>
  <si>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</si>
  <si>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</si>
  <si>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</si>
  <si>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</si>
  <si>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</si>
  <si>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</si>
  <si>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</si>
  <si>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</si>
  <si>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</si>
  <si>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</si>
  <si>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</si>
  <si>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</si>
  <si>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</si>
  <si>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</si>
  <si>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</si>
  <si>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</si>
  <si>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</si>
  <si>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</si>
  <si>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</si>
  <si>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</si>
  <si>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</si>
  <si>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</si>
  <si>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</si>
  <si>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</si>
  <si>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</si>
  <si>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</si>
  <si>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</si>
  <si>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</si>
  <si>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</si>
  <si>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</si>
  <si>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</si>
  <si>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</si>
  <si>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</si>
  <si>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</si>
  <si>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</si>
  <si>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</si>
  <si>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</si>
  <si>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</si>
  <si>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</si>
  <si>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</si>
  <si>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</si>
  <si>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</si>
  <si>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</si>
  <si>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</si>
  <si>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</si>
  <si>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</si>
  <si>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</si>
  <si>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</si>
  <si>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</si>
  <si>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</si>
  <si>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</si>
  <si>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</si>
  <si>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</si>
  <si>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</si>
  <si>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</si>
  <si>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</si>
  <si>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</si>
  <si>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</si>
  <si>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</si>
  <si>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</si>
  <si>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</si>
  <si>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</si>
  <si>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</si>
  <si>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</si>
  <si>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</si>
  <si>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</si>
  <si>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</si>
  <si>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</si>
  <si>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</si>
  <si>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</si>
  <si>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</si>
  <si>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</si>
  <si>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</si>
  <si>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</si>
  <si>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</si>
  <si>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</si>
  <si>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</si>
  <si>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</si>
  <si>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</si>
  <si>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</si>
  <si>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</si>
  <si>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</si>
  <si>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</si>
  <si>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</si>
  <si>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</si>
  <si>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</si>
  <si>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</si>
  <si>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</si>
  <si>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</si>
  <si>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</si>
  <si>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</si>
  <si>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</si>
  <si>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</si>
  <si>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</si>
  <si>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</si>
  <si>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</si>
  <si>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</si>
  <si>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</si>
  <si>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</si>
  <si>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</si>
  <si>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</si>
  <si>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</si>
  <si>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</si>
  <si>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</si>
  <si>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</si>
  <si>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</si>
  <si>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</si>
  <si>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</si>
  <si>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</si>
  <si>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</si>
  <si>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</si>
  <si>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</si>
  <si>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</si>
  <si>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</si>
  <si>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</si>
  <si>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</si>
  <si>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</si>
  <si>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</si>
  <si>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</si>
  <si>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</si>
  <si>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</si>
  <si>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</si>
  <si>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</si>
  <si>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</si>
  <si>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</si>
  <si>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</si>
  <si>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</si>
  <si>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</si>
  <si>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</si>
  <si>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</si>
  <si>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</si>
  <si>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</si>
  <si>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</si>
  <si>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</si>
  <si>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</si>
  <si>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</si>
  <si>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</si>
  <si>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</si>
  <si>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</si>
  <si>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</si>
  <si>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</si>
  <si>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</si>
  <si>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</si>
  <si>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</si>
  <si>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</si>
  <si>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</si>
  <si>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</si>
  <si>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</si>
  <si>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</si>
  <si>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</si>
  <si>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</si>
  <si>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</si>
  <si>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</si>
  <si>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</si>
  <si>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</si>
  <si>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</si>
  <si>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</si>
  <si>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</si>
  <si>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</si>
  <si>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</si>
  <si>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</si>
  <si>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</si>
  <si>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</si>
  <si>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</si>
  <si>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</si>
  <si>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</si>
  <si>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</si>
  <si>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</si>
  <si>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</si>
  <si>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</si>
  <si>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</si>
  <si>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</si>
  <si>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</si>
  <si>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</si>
  <si>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</si>
  <si>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</si>
  <si>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</si>
  <si>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</si>
  <si>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</si>
  <si>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</si>
  <si>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</si>
  <si>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</si>
  <si>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</si>
  <si>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</si>
  <si>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</si>
  <si>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</si>
  <si>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</si>
  <si>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</si>
  <si>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</si>
  <si>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</si>
  <si>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</si>
  <si>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</si>
  <si>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</si>
  <si>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</si>
  <si>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</si>
  <si>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</si>
  <si>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</si>
  <si>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</si>
  <si>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</si>
  <si>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</si>
  <si>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</si>
  <si>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</si>
  <si>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</si>
  <si>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</si>
  <si>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</si>
  <si>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</si>
  <si>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</si>
  <si>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</si>
  <si>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</si>
  <si>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</si>
  <si>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</si>
  <si>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</si>
  <si>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</si>
  <si>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</si>
  <si>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</si>
  <si>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</si>
  <si>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</si>
  <si>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</si>
  <si>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</si>
  <si>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</si>
  <si>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</si>
  <si>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</si>
  <si>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</si>
  <si>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</si>
  <si>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</si>
  <si>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</si>
  <si>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</si>
  <si>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</si>
  <si>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</si>
  <si>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</si>
  <si>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</si>
  <si>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</si>
  <si>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</si>
  <si>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</si>
  <si>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</si>
  <si>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</si>
  <si>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</si>
  <si>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</si>
  <si>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</si>
  <si>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</si>
  <si>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</si>
  <si>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</si>
  <si>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</si>
  <si>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</si>
  <si>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</si>
  <si>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</si>
  <si>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</si>
  <si>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</si>
  <si>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</si>
  <si>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</si>
  <si>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</si>
  <si>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</si>
  <si>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</si>
  <si>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</si>
  <si>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</si>
  <si>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</si>
  <si>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</si>
  <si>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</si>
  <si>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</si>
  <si>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</si>
  <si>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</si>
  <si>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</si>
  <si>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</si>
  <si>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</si>
  <si>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</si>
  <si>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</si>
  <si>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</si>
  <si>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</si>
  <si>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</si>
  <si>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</si>
  <si>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</si>
  <si>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</si>
  <si>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</si>
  <si>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</si>
  <si>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</si>
  <si>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</si>
  <si>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</si>
  <si>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</si>
  <si>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</si>
  <si>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</si>
  <si>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</si>
  <si>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</si>
  <si>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</si>
  <si>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</si>
  <si>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</si>
  <si>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</si>
  <si>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</si>
  <si>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</si>
  <si>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</si>
  <si>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</si>
  <si>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</si>
  <si>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</si>
  <si>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</si>
  <si>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</si>
  <si>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</si>
  <si>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</si>
  <si>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</si>
  <si>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</si>
  <si>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</si>
  <si>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</si>
  <si>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</si>
  <si>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</si>
  <si>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</si>
  <si>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</si>
  <si>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</si>
  <si>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</si>
  <si>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</si>
  <si>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</si>
  <si>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</si>
  <si>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</si>
  <si>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</si>
  <si>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</si>
  <si>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</si>
  <si>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</si>
  <si>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</si>
  <si>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</si>
  <si>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</si>
  <si>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</si>
  <si>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</si>
  <si>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</si>
  <si>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</si>
  <si>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</si>
  <si>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</si>
  <si>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</si>
  <si>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</si>
  <si>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</si>
  <si>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</si>
  <si>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</si>
  <si>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</si>
  <si>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</si>
  <si>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</si>
  <si>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</si>
  <si>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</si>
  <si>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</si>
  <si>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</si>
  <si>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</si>
  <si>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</si>
  <si>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</si>
  <si>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</si>
  <si>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</si>
  <si>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</si>
  <si>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</si>
  <si>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</si>
  <si>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</si>
  <si>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</si>
  <si>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</si>
  <si>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</si>
  <si>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</si>
  <si>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</si>
  <si>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</si>
  <si>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</si>
  <si>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</si>
  <si>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</si>
  <si>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</si>
  <si>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</si>
  <si>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</si>
  <si>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</si>
  <si>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</si>
  <si>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</si>
  <si>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</si>
  <si>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</si>
  <si>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</si>
  <si>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</si>
  <si>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</si>
  <si>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</si>
  <si>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</si>
  <si>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</si>
  <si>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</si>
  <si>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</si>
  <si>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</si>
  <si>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</si>
  <si>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</si>
  <si>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</si>
  <si>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</si>
  <si>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</si>
  <si>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</si>
  <si>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</si>
  <si>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</si>
  <si>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</si>
  <si>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</si>
  <si>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</si>
  <si>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</si>
  <si>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</si>
  <si>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</si>
  <si>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</si>
  <si>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</si>
  <si>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</si>
  <si>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</si>
  <si>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</si>
  <si>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</si>
  <si>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</si>
  <si>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</si>
  <si>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</si>
  <si>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</si>
  <si>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</si>
  <si>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</si>
  <si>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</si>
  <si>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</si>
  <si>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</si>
  <si>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</si>
  <si>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</si>
  <si>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</si>
  <si>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</si>
  <si>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</si>
  <si>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</si>
  <si>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</si>
  <si>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</si>
  <si>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</si>
  <si>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</si>
  <si>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</si>
  <si>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</si>
  <si>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</si>
  <si>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</si>
  <si>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</si>
  <si>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</si>
  <si>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</si>
  <si>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</si>
  <si>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</si>
  <si>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</si>
  <si>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</si>
  <si>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</si>
  <si>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</si>
  <si>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</si>
  <si>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</si>
  <si>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</si>
  <si>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</si>
  <si>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</si>
  <si>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</si>
  <si>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</si>
  <si>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</si>
  <si>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</si>
  <si>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</si>
  <si>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</si>
  <si>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</si>
  <si>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</si>
  <si>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</si>
  <si>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</si>
  <si>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</si>
  <si>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</si>
  <si>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</si>
  <si>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</si>
  <si>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</si>
  <si>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</si>
  <si>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</si>
  <si>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</si>
  <si>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</si>
  <si>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</si>
  <si>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</si>
  <si>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</si>
  <si>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</si>
  <si>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</si>
  <si>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</si>
  <si>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</si>
  <si>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</si>
  <si>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</si>
  <si>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</si>
  <si>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</si>
  <si>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</si>
  <si>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</si>
  <si>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</si>
  <si>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</si>
  <si>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</si>
  <si>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</si>
  <si>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</si>
  <si>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</si>
  <si>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</si>
  <si>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</si>
  <si>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</si>
  <si>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</si>
  <si>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</si>
  <si>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</si>
  <si>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</si>
  <si>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</si>
  <si>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</si>
  <si>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</si>
  <si>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</si>
  <si>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</si>
  <si>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</si>
  <si>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</si>
  <si>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</si>
  <si>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</si>
  <si>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</si>
  <si>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</si>
  <si>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</si>
  <si>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</si>
  <si>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</si>
  <si>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</si>
  <si>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</si>
  <si>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</si>
  <si>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</si>
  <si>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</si>
  <si>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</si>
  <si>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</si>
  <si>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</si>
  <si>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</si>
  <si>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</si>
  <si>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</si>
  <si>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</si>
  <si>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</si>
  <si>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</si>
  <si>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</si>
  <si>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</si>
  <si>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</si>
  <si>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</si>
  <si>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</si>
  <si>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</si>
  <si>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</si>
  <si>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</si>
  <si>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</si>
  <si>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</si>
  <si>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</si>
  <si>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</si>
  <si>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</si>
  <si>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</si>
  <si>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</si>
  <si>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</si>
  <si>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</si>
  <si>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</si>
  <si>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</si>
  <si>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</si>
  <si>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</si>
  <si>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</si>
  <si>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</si>
  <si>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</si>
  <si>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</si>
  <si>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</si>
  <si>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</si>
  <si>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</si>
  <si>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</si>
  <si>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</si>
  <si>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</si>
  <si>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</si>
  <si>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</si>
  <si>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</si>
  <si>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</si>
  <si>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</si>
  <si>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</si>
  <si>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</si>
  <si>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</si>
  <si>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</si>
  <si>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</si>
  <si>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</si>
  <si>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</si>
  <si>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</si>
  <si>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</si>
  <si>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</si>
  <si>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</si>
  <si>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</si>
  <si>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</si>
  <si>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</si>
  <si>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</si>
  <si>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</si>
  <si>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</si>
  <si>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</si>
  <si>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</si>
  <si>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</si>
  <si>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</si>
  <si>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</si>
  <si>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</si>
  <si>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</si>
  <si>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</si>
  <si>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</si>
  <si>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</si>
  <si>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</si>
  <si>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</si>
  <si>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</si>
  <si>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</si>
  <si>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</si>
  <si>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</si>
  <si>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</si>
  <si>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</si>
  <si>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</si>
  <si>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</si>
  <si>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</si>
  <si>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</si>
  <si>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</si>
  <si>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</si>
  <si>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</si>
  <si>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</si>
  <si>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</si>
  <si>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</si>
  <si>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</si>
  <si>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</si>
  <si>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</si>
  <si>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</si>
  <si>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</si>
  <si>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</si>
  <si>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</si>
  <si>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</si>
  <si>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</si>
  <si>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</si>
  <si>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</si>
  <si>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</si>
  <si>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</si>
  <si>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</si>
  <si>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</si>
  <si>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</si>
  <si>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</si>
  <si>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</si>
  <si>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</si>
  <si>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</si>
  <si>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</si>
  <si>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</si>
  <si>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</si>
  <si>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</si>
  <si>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</si>
  <si>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</si>
  <si>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</si>
  <si>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</si>
  <si>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</si>
  <si>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</si>
  <si>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</si>
  <si>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</si>
  <si>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</si>
  <si>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</si>
  <si>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</si>
  <si>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</si>
  <si>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</si>
  <si>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</si>
  <si>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</si>
  <si>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</si>
  <si>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</si>
  <si>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</si>
  <si>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</si>
  <si>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</si>
  <si>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</si>
  <si>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</si>
  <si>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</si>
  <si>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</si>
  <si>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</si>
  <si>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</si>
  <si>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</si>
  <si>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</si>
  <si>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</si>
  <si>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</si>
  <si>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</si>
  <si>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</si>
  <si>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</si>
  <si>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</si>
  <si>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</si>
  <si>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</si>
  <si>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</si>
  <si>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</si>
  <si>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</si>
  <si>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</si>
  <si>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</si>
  <si>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</si>
  <si>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</si>
  <si>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</si>
  <si>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</si>
  <si>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</si>
  <si>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</si>
  <si>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</si>
  <si>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</si>
  <si>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</si>
  <si>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</si>
  <si>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</si>
  <si>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</si>
  <si>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</si>
  <si>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</si>
  <si>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</si>
  <si>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</si>
  <si>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</si>
  <si>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</si>
  <si>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</si>
  <si>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</si>
  <si>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</si>
  <si>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</si>
  <si>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</si>
  <si>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</si>
  <si>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</si>
  <si>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</si>
  <si>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</si>
  <si>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</si>
  <si>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</si>
  <si>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</si>
  <si>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</si>
  <si>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</si>
  <si>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</si>
  <si>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</si>
  <si>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</si>
  <si>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</si>
  <si>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</si>
  <si>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</si>
  <si>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</si>
  <si>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</si>
  <si>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</si>
  <si>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</si>
  <si>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</si>
  <si>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</si>
  <si>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</si>
  <si>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</si>
  <si>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</si>
  <si>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</si>
  <si>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</si>
  <si>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</si>
  <si>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</si>
  <si>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</si>
  <si>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</si>
  <si>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</si>
  <si>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</si>
  <si>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</si>
  <si>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</si>
  <si>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</si>
  <si>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</si>
  <si>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</si>
  <si>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</si>
  <si>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</si>
  <si>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</si>
  <si>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</si>
  <si>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</si>
  <si>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</si>
  <si>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</si>
  <si>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</si>
  <si>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</si>
  <si>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</si>
  <si>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</si>
  <si>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</si>
  <si>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</si>
  <si>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</si>
  <si>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</si>
  <si>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</si>
  <si>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</si>
  <si>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</si>
  <si>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</si>
  <si>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</si>
  <si>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</si>
  <si>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</si>
  <si>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</si>
  <si>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</si>
  <si>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</si>
  <si>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</si>
  <si>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</si>
  <si>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</si>
  <si>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</si>
  <si>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</si>
  <si>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</si>
  <si>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</si>
  <si>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</si>
  <si>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</si>
  <si>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</si>
  <si>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</si>
  <si>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</si>
  <si>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</si>
  <si>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</si>
  <si>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</si>
  <si>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</si>
  <si>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</si>
  <si>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</si>
  <si>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</si>
  <si>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</si>
  <si>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</si>
  <si>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</si>
  <si>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</si>
  <si>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</si>
  <si>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</si>
  <si>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</si>
  <si>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</si>
  <si>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</si>
  <si>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</si>
  <si>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</si>
  <si>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</si>
  <si>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</si>
  <si>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</si>
  <si>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</si>
  <si>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</si>
  <si>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</si>
  <si>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</si>
  <si>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</si>
  <si>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</si>
  <si>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</si>
  <si>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</si>
  <si>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</si>
  <si>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</si>
  <si>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</si>
  <si>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</si>
  <si>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</si>
  <si>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</si>
  <si>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</si>
  <si>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</si>
  <si>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</si>
  <si>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</si>
  <si>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</si>
  <si>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</si>
  <si>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</si>
  <si>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</si>
  <si>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</si>
  <si>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</si>
  <si>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</si>
  <si>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</si>
  <si>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</si>
  <si>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</si>
  <si>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</si>
  <si>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</si>
  <si>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</si>
  <si>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</si>
  <si>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</si>
  <si>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</si>
  <si>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</si>
  <si>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</si>
  <si>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</si>
  <si>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</si>
  <si>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</si>
  <si>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</si>
  <si>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</si>
  <si>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</si>
  <si>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</si>
  <si>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</si>
  <si>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</si>
  <si>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</si>
  <si>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</si>
  <si>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</si>
  <si>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</si>
  <si>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</si>
  <si>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</si>
  <si>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</si>
  <si>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</si>
  <si>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</si>
  <si>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</si>
  <si>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</si>
  <si>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</si>
  <si>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</si>
  <si>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</si>
  <si>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</si>
  <si>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</si>
  <si>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</si>
  <si>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</si>
  <si>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</si>
  <si>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</si>
  <si>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</si>
  <si>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</si>
  <si>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</si>
  <si>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</si>
  <si>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</si>
  <si>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</si>
  <si>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</si>
  <si>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</si>
  <si>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</si>
  <si>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</si>
  <si>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</si>
  <si>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</si>
  <si>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</si>
  <si>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</si>
  <si>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</si>
  <si>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</si>
  <si>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</si>
  <si>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</si>
  <si>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</si>
  <si>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</si>
  <si>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</si>
  <si>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</si>
  <si>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</si>
  <si>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</si>
  <si>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</si>
  <si>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</si>
  <si>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</si>
  <si>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</si>
  <si>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</si>
  <si>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</si>
  <si>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</si>
  <si>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</si>
  <si>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</si>
  <si>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</si>
  <si>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</si>
  <si>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</si>
  <si>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</si>
  <si>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</si>
  <si>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</si>
  <si>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</si>
  <si>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</si>
  <si>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</si>
  <si>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</si>
  <si>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</si>
  <si>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</si>
  <si>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</si>
  <si>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</si>
  <si>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</si>
  <si>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</si>
  <si>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</si>
  <si>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</si>
  <si>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</si>
  <si>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</si>
  <si>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</si>
  <si>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</si>
  <si>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</si>
  <si>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</si>
  <si>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</si>
  <si>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</si>
  <si>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</si>
  <si>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</si>
  <si>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</si>
  <si>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</si>
  <si>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</si>
  <si>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</si>
  <si>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</si>
  <si>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</si>
  <si>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</si>
  <si>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</si>
  <si>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</si>
  <si>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</si>
  <si>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</si>
  <si>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</si>
  <si>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</si>
  <si>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</si>
  <si>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</si>
  <si>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</si>
  <si>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</si>
  <si>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</si>
  <si>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</si>
  <si>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</si>
  <si>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</si>
  <si>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</si>
  <si>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</si>
  <si>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</si>
  <si>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</si>
  <si>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</si>
  <si>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</si>
  <si>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</si>
  <si>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</si>
  <si>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</si>
  <si>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</si>
  <si>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</si>
  <si>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</si>
  <si>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</si>
  <si>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</si>
  <si>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</si>
  <si>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</si>
  <si>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</si>
  <si>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</si>
  <si>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</si>
  <si>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</si>
  <si>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</si>
  <si>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</si>
  <si>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</si>
  <si>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</si>
  <si>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</si>
  <si>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</si>
  <si>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</si>
  <si>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</si>
  <si>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</si>
  <si>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</si>
  <si>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</si>
  <si>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</si>
  <si>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</si>
  <si>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</si>
  <si>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</si>
  <si>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</si>
  <si>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</si>
  <si>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</si>
  <si>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</si>
  <si>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</si>
  <si>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</si>
  <si>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</si>
  <si>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</si>
  <si>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</si>
  <si>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</si>
  <si>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</si>
  <si>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</si>
  <si>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</si>
  <si>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</si>
  <si>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</si>
  <si>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</si>
  <si>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</si>
  <si>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</si>
  <si>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</si>
  <si>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</si>
  <si>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</si>
  <si>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</si>
  <si>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</si>
  <si>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</si>
  <si>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</si>
  <si>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</si>
  <si>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</si>
  <si>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</si>
  <si>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</si>
  <si>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</si>
  <si>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</si>
  <si>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</si>
  <si>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</si>
  <si>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</si>
  <si>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</si>
  <si>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</si>
  <si>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</si>
  <si>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</si>
  <si>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</si>
  <si>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</si>
  <si>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</si>
  <si>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</si>
  <si>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</si>
  <si>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</si>
  <si>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</si>
  <si>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</si>
  <si>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</si>
  <si>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</si>
  <si>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</si>
  <si>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</si>
  <si>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</si>
  <si>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</si>
  <si>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</si>
  <si>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</si>
  <si>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</si>
  <si>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</si>
  <si>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</si>
  <si>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</si>
  <si>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</si>
  <si>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</si>
  <si>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</si>
  <si>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</si>
  <si>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</si>
  <si>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</si>
  <si>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</si>
  <si>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</si>
  <si>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</si>
  <si>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</si>
  <si>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</si>
  <si>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</si>
  <si>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</si>
  <si>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</si>
  <si>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</si>
  <si>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</si>
  <si>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</si>
  <si>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</si>
  <si>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</si>
  <si>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</si>
  <si>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</si>
  <si>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</si>
  <si>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</si>
  <si>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</si>
  <si>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</si>
  <si>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</si>
  <si>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</si>
  <si>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</si>
  <si>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</si>
  <si>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</si>
  <si>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</si>
  <si>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</si>
  <si>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</si>
  <si>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</si>
  <si>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</si>
  <si>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</si>
  <si>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</si>
  <si>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</si>
  <si>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</si>
  <si>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</si>
  <si>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</si>
  <si>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</si>
  <si>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</si>
  <si>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</si>
  <si>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</si>
  <si>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</si>
  <si>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</si>
  <si>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</si>
  <si>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</si>
  <si>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</si>
  <si>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</si>
  <si>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</si>
  <si>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</si>
  <si>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</si>
  <si>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</si>
  <si>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</si>
  <si>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</si>
  <si>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</si>
  <si>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</si>
  <si>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</si>
  <si>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</si>
  <si>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</si>
  <si>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</si>
  <si>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</si>
  <si>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</si>
  <si>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</si>
  <si>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</si>
  <si>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</si>
  <si>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</si>
  <si>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</si>
  <si>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</si>
  <si>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</si>
  <si>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</si>
  <si>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</si>
  <si>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</si>
  <si>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</si>
  <si>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</si>
  <si>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</si>
  <si>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</si>
  <si>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</si>
  <si>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</si>
  <si>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</si>
  <si>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</si>
  <si>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</si>
  <si>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</si>
  <si>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</si>
  <si>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</si>
  <si>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</si>
  <si>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</si>
  <si>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</si>
  <si>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</si>
  <si>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</si>
  <si>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</si>
  <si>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</si>
  <si>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</si>
  <si>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</si>
  <si>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</si>
  <si>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</si>
  <si>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</si>
  <si>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</si>
  <si>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</si>
  <si>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</si>
  <si>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</si>
  <si>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</si>
  <si>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</si>
  <si>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</si>
  <si>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</si>
  <si>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</si>
  <si>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</si>
  <si>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</si>
  <si>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</si>
  <si>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</si>
  <si>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</si>
  <si>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</si>
  <si>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</si>
  <si>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</si>
  <si>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</si>
  <si>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</si>
  <si>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</si>
  <si>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</si>
  <si>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</si>
  <si>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</si>
  <si>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</si>
  <si>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</si>
  <si>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</si>
  <si>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</si>
  <si>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</si>
  <si>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</si>
  <si>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</si>
  <si>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</si>
  <si>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</si>
  <si>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</si>
  <si>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</si>
  <si>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</si>
  <si>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</si>
  <si>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</si>
  <si>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</si>
  <si>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</si>
  <si>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</si>
  <si>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</si>
  <si>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</si>
  <si>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</si>
  <si>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</si>
  <si>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</si>
  <si>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</si>
  <si>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</si>
  <si>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</si>
  <si>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</si>
  <si>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</si>
  <si>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</si>
  <si>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</si>
  <si>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</si>
  <si>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</si>
  <si>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</si>
  <si>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</si>
  <si>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</si>
  <si>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</si>
  <si>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</si>
  <si>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</si>
  <si>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</si>
  <si>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</si>
  <si>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</si>
  <si>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</si>
  <si>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</si>
  <si>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</si>
  <si>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</si>
  <si>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</si>
  <si>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</si>
  <si>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</si>
  <si>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</si>
  <si>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</si>
  <si>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</si>
  <si>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</si>
  <si>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</si>
  <si>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</si>
  <si>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</si>
  <si>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</si>
  <si>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</si>
  <si>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</si>
  <si>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</si>
  <si>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</si>
  <si>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</si>
  <si>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</si>
  <si>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</si>
  <si>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</si>
  <si>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</si>
  <si>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</si>
  <si>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</si>
  <si>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</si>
  <si>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</si>
  <si>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</si>
  <si>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</si>
  <si>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</si>
  <si>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</si>
  <si>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</si>
  <si>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</si>
  <si>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</si>
  <si>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</si>
  <si>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</si>
  <si>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</si>
  <si>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</si>
  <si>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</si>
  <si>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</si>
  <si>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</si>
  <si>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</si>
  <si>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</si>
  <si>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</si>
  <si>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</si>
  <si>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</si>
  <si>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</si>
  <si>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</si>
  <si>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</si>
  <si>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</si>
  <si>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</si>
  <si>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</si>
  <si>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</si>
  <si>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</si>
  <si>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</si>
  <si>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</si>
  <si>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</si>
  <si>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</si>
  <si>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</si>
  <si>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</si>
  <si>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</si>
  <si>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</si>
  <si>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</si>
  <si>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</si>
  <si>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</si>
  <si>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</si>
  <si>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</si>
  <si>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</si>
  <si>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</si>
  <si>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</si>
  <si>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</si>
  <si>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</si>
  <si>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</si>
  <si>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</si>
  <si>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</si>
  <si>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</si>
  <si>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</si>
  <si>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</si>
  <si>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</si>
  <si>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</si>
  <si>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</si>
  <si>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</si>
  <si>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</si>
  <si>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</si>
  <si>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</si>
  <si>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</si>
  <si>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</si>
  <si>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</si>
  <si>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</si>
  <si>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</si>
  <si>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</si>
  <si>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</si>
  <si>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</si>
  <si>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</si>
  <si>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</si>
  <si>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</si>
  <si>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</si>
  <si>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</si>
  <si>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</si>
  <si>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</si>
  <si>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</si>
  <si>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</si>
  <si>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</si>
  <si>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</si>
  <si>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</si>
  <si>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</si>
  <si>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</si>
  <si>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</si>
  <si>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</si>
  <si>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</si>
  <si>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</si>
  <si>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</si>
  <si>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</si>
  <si>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</si>
  <si>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</si>
  <si>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</si>
  <si>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</si>
  <si>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</si>
  <si>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</si>
  <si>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</si>
  <si>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</si>
  <si>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</si>
  <si>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</si>
  <si>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</si>
  <si>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</si>
  <si>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</si>
  <si>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</si>
  <si>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</si>
  <si>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</si>
  <si>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</si>
  <si>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</si>
  <si>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</si>
  <si>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</si>
  <si>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</si>
  <si>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</si>
  <si>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</si>
  <si>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</si>
  <si>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</si>
  <si>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</si>
  <si>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</si>
  <si>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</si>
  <si>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</si>
  <si>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</si>
  <si>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</si>
  <si>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</si>
  <si>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</si>
  <si>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</si>
  <si>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</si>
  <si>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</si>
  <si>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</si>
  <si>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</si>
  <si>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</si>
  <si>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</si>
  <si>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</si>
  <si>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</si>
  <si>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</si>
  <si>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</si>
  <si>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</si>
  <si>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</si>
  <si>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</si>
  <si>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</si>
  <si>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</si>
  <si>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</si>
  <si>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</si>
  <si>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</si>
  <si>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</si>
  <si>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</si>
  <si>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</si>
  <si>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</si>
  <si>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</si>
  <si>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</si>
  <si>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</si>
  <si>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</si>
  <si>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</si>
  <si>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</si>
  <si>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</si>
  <si>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</si>
  <si>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</si>
  <si>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</si>
  <si>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</si>
  <si>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</si>
  <si>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</si>
  <si>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</si>
  <si>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</si>
  <si>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</si>
  <si>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</si>
  <si>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</si>
  <si>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</si>
  <si>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</si>
  <si>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</si>
  <si>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</si>
  <si>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</si>
  <si>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</si>
  <si>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</si>
  <si>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</si>
  <si>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</si>
  <si>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</si>
  <si>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</si>
  <si>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</si>
  <si>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</si>
  <si>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</si>
  <si>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</si>
  <si>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</si>
  <si>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</si>
  <si>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</si>
  <si>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</si>
  <si>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</si>
  <si>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</si>
  <si>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</si>
  <si>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</si>
  <si>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</si>
  <si>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</si>
  <si>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</si>
  <si>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</si>
  <si>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</si>
  <si>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</si>
  <si>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</si>
  <si>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</si>
  <si>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</si>
  <si>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</si>
  <si>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</si>
  <si>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</si>
  <si>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</si>
  <si>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</si>
  <si>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</si>
  <si>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</si>
  <si>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</si>
  <si>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</si>
  <si>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</si>
  <si>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</si>
  <si>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</si>
  <si>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</si>
  <si>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</si>
  <si>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</si>
  <si>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</si>
  <si>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</si>
  <si>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</si>
  <si>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</si>
  <si>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</si>
  <si>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</si>
  <si>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</si>
  <si>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</si>
  <si>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</si>
  <si>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</si>
  <si>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</si>
  <si>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</si>
  <si>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</si>
  <si>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</si>
  <si>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</si>
  <si>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</si>
  <si>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</si>
  <si>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</si>
  <si>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</si>
  <si>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</si>
  <si>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</si>
  <si>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</si>
  <si>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</si>
  <si>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</si>
  <si>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</si>
  <si>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</si>
  <si>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</si>
  <si>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</si>
  <si>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</si>
  <si>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</si>
  <si>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</si>
  <si>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</si>
  <si>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</si>
  <si>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</si>
  <si>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</si>
  <si>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</si>
  <si>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</si>
  <si>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</si>
  <si>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</si>
  <si>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</si>
  <si>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</si>
  <si>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</si>
  <si>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</si>
  <si>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</si>
  <si>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</si>
  <si>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</si>
  <si>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</si>
  <si>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</si>
  <si>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</si>
  <si>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</si>
  <si>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</si>
  <si>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</si>
  <si>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</si>
  <si>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</si>
  <si>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</si>
  <si>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</si>
  <si>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</si>
  <si>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</si>
  <si>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</si>
  <si>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</si>
  <si>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</si>
  <si>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</si>
  <si>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</si>
  <si>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</si>
  <si>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</si>
  <si>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</si>
  <si>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</si>
  <si>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</si>
  <si>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</si>
  <si>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</si>
  <si>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</si>
  <si>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</si>
  <si>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</si>
  <si>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</si>
  <si>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</si>
  <si>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</si>
  <si>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</si>
  <si>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</si>
  <si>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</si>
  <si>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</si>
  <si>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</si>
  <si>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</si>
  <si>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</si>
  <si>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</si>
  <si>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</si>
  <si>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</si>
  <si>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</si>
  <si>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</si>
  <si>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</si>
  <si>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</si>
  <si>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</si>
  <si>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</si>
  <si>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</si>
  <si>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</si>
  <si>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</si>
  <si>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</si>
  <si>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</si>
  <si>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</si>
  <si>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</si>
  <si>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</si>
  <si>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</si>
  <si>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</si>
  <si>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</si>
  <si>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</si>
  <si>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</si>
  <si>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</si>
  <si>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</si>
  <si>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</si>
  <si>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</si>
  <si>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</si>
  <si>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</si>
  <si>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</si>
  <si>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</si>
  <si>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</si>
  <si>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</si>
  <si>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</si>
  <si>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</si>
  <si>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</si>
  <si>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</si>
  <si>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</si>
  <si>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</si>
  <si>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</si>
  <si>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</si>
  <si>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</si>
  <si>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</si>
  <si>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</si>
  <si>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</si>
  <si>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</si>
  <si>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</si>
  <si>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</si>
  <si>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</si>
  <si>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</si>
  <si>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</si>
  <si>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</si>
  <si>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</si>
  <si>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</si>
  <si>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</si>
  <si>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</si>
  <si>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</si>
  <si>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</si>
  <si>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</si>
  <si>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</si>
  <si>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</si>
  <si>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</si>
  <si>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</si>
  <si>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</si>
  <si>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</si>
  <si>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</si>
  <si>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</si>
  <si>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</si>
  <si>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</si>
  <si>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</si>
  <si>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</si>
  <si>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</si>
  <si>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</si>
  <si>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</si>
  <si>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</si>
  <si>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</si>
  <si>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</si>
  <si>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</si>
  <si>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</si>
  <si>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</si>
  <si>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</si>
  <si>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</si>
  <si>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</si>
  <si>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</si>
  <si>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</si>
  <si>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</si>
  <si>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</si>
  <si>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</si>
  <si>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</si>
  <si>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</si>
  <si>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</si>
  <si>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</si>
  <si>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</si>
  <si>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</si>
  <si>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</si>
  <si>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</si>
  <si>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</si>
  <si>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</si>
  <si>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</si>
  <si>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</si>
  <si>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</si>
  <si>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</si>
  <si>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</si>
  <si>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</si>
  <si>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</si>
  <si>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</si>
  <si>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</si>
  <si>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</si>
  <si>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</si>
  <si>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</si>
  <si>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</si>
  <si>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</si>
  <si>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</si>
  <si>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</si>
  <si>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</si>
  <si>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</si>
  <si>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</si>
  <si>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</si>
  <si>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</si>
  <si>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</si>
  <si>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</si>
  <si>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</si>
  <si>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</si>
  <si>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</si>
  <si>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</si>
  <si>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</si>
  <si>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</si>
  <si>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</si>
  <si>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</si>
  <si>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</si>
  <si>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</si>
  <si>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</si>
  <si>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</si>
  <si>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</si>
  <si>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</si>
  <si>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</si>
  <si>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</si>
  <si>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</si>
  <si>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</si>
  <si>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</si>
  <si>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</si>
  <si>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</si>
  <si>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</si>
  <si>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</si>
  <si>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</si>
  <si>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</si>
  <si>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</si>
  <si>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</si>
  <si>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</si>
  <si>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</si>
  <si>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</si>
  <si>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</si>
  <si>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</si>
  <si>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</si>
  <si>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</si>
  <si>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</si>
  <si>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</si>
  <si>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</si>
  <si>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</si>
  <si>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</si>
  <si>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</si>
  <si>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</si>
  <si>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</si>
  <si>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</si>
  <si>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</si>
  <si>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</si>
  <si>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</si>
  <si>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</si>
  <si>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</si>
  <si>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</si>
  <si>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</si>
  <si>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</si>
  <si>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</si>
  <si>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</si>
  <si>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</si>
  <si>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</si>
  <si>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</si>
  <si>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</si>
  <si>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</si>
  <si>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</si>
  <si>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</si>
  <si>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</si>
  <si>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</si>
  <si>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</si>
  <si>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</si>
  <si>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</si>
  <si>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</si>
  <si>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</si>
  <si>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</si>
  <si>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</si>
  <si>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</si>
  <si>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</si>
  <si>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</si>
  <si>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</si>
  <si>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</si>
  <si>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</si>
  <si>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</si>
  <si>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</si>
  <si>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</si>
  <si>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</si>
  <si>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</si>
  <si>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</si>
  <si>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</si>
  <si>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</si>
  <si>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</si>
  <si>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</si>
  <si>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</si>
  <si>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</si>
  <si>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</si>
  <si>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</si>
  <si>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</si>
  <si>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</si>
  <si>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</si>
  <si>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</si>
  <si>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</si>
  <si>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</si>
  <si>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</si>
  <si>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</si>
  <si>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</si>
  <si>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</si>
  <si>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</si>
  <si>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</si>
  <si>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</si>
  <si>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</si>
  <si>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</si>
  <si>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</si>
  <si>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</si>
  <si>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</si>
  <si>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</si>
  <si>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</si>
  <si>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</si>
  <si>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</si>
  <si>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</si>
  <si>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</si>
  <si>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</si>
  <si>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</si>
  <si>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</si>
  <si>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</si>
  <si>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</si>
  <si>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</si>
  <si>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</si>
  <si>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</si>
  <si>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</si>
  <si>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</si>
  <si>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</si>
  <si>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</si>
  <si>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</si>
  <si>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</si>
  <si>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</si>
  <si>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</si>
  <si>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</si>
  <si>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</si>
  <si>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</si>
  <si>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</si>
  <si>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</si>
  <si>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</si>
  <si>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</si>
  <si>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</si>
  <si>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</si>
  <si>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</si>
  <si>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</si>
  <si>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</si>
  <si>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</si>
  <si>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</si>
  <si>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</si>
  <si>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</si>
  <si>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</si>
  <si>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</si>
  <si>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</si>
  <si>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</si>
  <si>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</si>
  <si>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</si>
  <si>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</si>
  <si>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</si>
  <si>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</si>
  <si>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</si>
  <si>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</si>
  <si>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</si>
  <si>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</si>
  <si>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</si>
  <si>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</si>
  <si>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</si>
  <si>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</si>
  <si>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</si>
  <si>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</si>
  <si>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</si>
  <si>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</si>
  <si>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</si>
  <si>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</si>
  <si>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</si>
  <si>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</si>
  <si>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</si>
  <si>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</si>
  <si>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</si>
  <si>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</si>
  <si>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</si>
  <si>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</si>
  <si>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</si>
  <si>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</si>
  <si>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</si>
  <si>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</si>
  <si>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</si>
  <si>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</si>
  <si>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</si>
  <si>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</si>
  <si>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</si>
  <si>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</si>
  <si>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</si>
  <si>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</si>
  <si>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</si>
  <si>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</si>
  <si>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</si>
  <si>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</si>
  <si>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</si>
  <si>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</si>
  <si>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</si>
  <si>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</si>
  <si>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</si>
  <si>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</si>
  <si>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</si>
  <si>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</si>
  <si>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</si>
  <si>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</si>
  <si>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</si>
  <si>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</si>
  <si>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</si>
  <si>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</si>
  <si>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</si>
  <si>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</si>
  <si>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</si>
  <si>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</si>
  <si>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</si>
  <si>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</si>
  <si>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</si>
  <si>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</si>
  <si>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</si>
  <si>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</si>
  <si>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</si>
  <si>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</si>
  <si>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</si>
  <si>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</si>
  <si>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</si>
  <si>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</si>
  <si>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</si>
  <si>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</si>
  <si>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</si>
  <si>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</si>
  <si>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</si>
  <si>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</si>
  <si>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</si>
  <si>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</si>
  <si>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</si>
  <si>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</si>
  <si>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</si>
  <si>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</si>
  <si>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</si>
  <si>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</si>
  <si>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</si>
  <si>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</si>
  <si>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</si>
  <si>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</si>
  <si>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</si>
  <si>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</si>
  <si>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</si>
  <si>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</si>
  <si>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</si>
  <si>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</si>
  <si>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</si>
  <si>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</si>
  <si>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</si>
  <si>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</si>
  <si>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</si>
  <si>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</si>
  <si>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</si>
  <si>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</si>
  <si>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</si>
  <si>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</si>
  <si>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</si>
  <si>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</si>
  <si>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</si>
  <si>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</si>
  <si>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</si>
  <si>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</si>
  <si>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</si>
  <si>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</si>
  <si>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</si>
  <si>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</si>
  <si>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</si>
  <si>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</si>
  <si>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</si>
  <si>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</si>
  <si>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</si>
  <si>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</si>
  <si>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</si>
  <si>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</si>
  <si>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</si>
  <si>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</si>
  <si>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</si>
  <si>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</si>
  <si>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</si>
  <si>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</si>
  <si>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</si>
  <si>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</si>
  <si>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</si>
  <si>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</si>
  <si>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</si>
  <si>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</si>
  <si>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</si>
  <si>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</si>
  <si>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</si>
  <si>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</si>
  <si>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</si>
  <si>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</si>
  <si>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</si>
  <si>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</si>
  <si>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</si>
  <si>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</si>
  <si>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</si>
  <si>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</si>
  <si>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</si>
  <si>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</si>
  <si>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</si>
  <si>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</si>
  <si>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</si>
  <si>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</si>
  <si>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</si>
  <si>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</si>
  <si>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</si>
  <si>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</si>
  <si>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</si>
  <si>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</si>
  <si>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</si>
  <si>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</si>
  <si>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</si>
  <si>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</si>
  <si>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</si>
  <si>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</si>
  <si>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</si>
  <si>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</si>
  <si>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</si>
  <si>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</si>
  <si>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</si>
  <si>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</si>
  <si>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</si>
  <si>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</si>
  <si>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</si>
  <si>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</si>
  <si>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</si>
  <si>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</si>
  <si>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</si>
  <si>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</si>
  <si>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</si>
  <si>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</si>
  <si>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</si>
  <si>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</si>
  <si>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</si>
  <si>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</si>
  <si>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</si>
  <si>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</si>
  <si>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</si>
  <si>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</si>
  <si>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</si>
  <si>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</si>
  <si>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</si>
  <si>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</si>
  <si>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</si>
  <si>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</si>
  <si>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</si>
  <si>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</si>
  <si>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</si>
  <si>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</si>
  <si>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</si>
  <si>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</si>
  <si>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</si>
  <si>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</si>
  <si>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</si>
  <si>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</si>
  <si>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</si>
  <si>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</si>
  <si>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</si>
  <si>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</si>
  <si>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</si>
  <si>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</si>
  <si>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</si>
  <si>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</si>
  <si>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</si>
  <si>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</si>
  <si>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</si>
  <si>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</si>
  <si>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</si>
  <si>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</si>
  <si>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</si>
  <si>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</si>
  <si>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</si>
  <si>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</si>
  <si>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</si>
  <si>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</si>
  <si>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</si>
  <si>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</si>
  <si>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</si>
  <si>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</si>
  <si>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</si>
  <si>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</si>
  <si>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</si>
  <si>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</si>
  <si>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</si>
  <si>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</si>
  <si>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</si>
  <si>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</si>
  <si>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</si>
  <si>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</si>
  <si>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</si>
  <si>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</si>
  <si>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</si>
  <si>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</si>
  <si>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</si>
  <si>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</si>
  <si>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</si>
  <si>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</si>
  <si>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</si>
  <si>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</si>
  <si>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</si>
  <si>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</si>
  <si>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</si>
  <si>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</si>
  <si>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</si>
  <si>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</si>
  <si>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</si>
  <si>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</si>
  <si>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</si>
  <si>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</si>
  <si>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</si>
  <si>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</si>
  <si>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</si>
  <si>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</si>
  <si>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</si>
  <si>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</si>
  <si>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</si>
  <si>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</si>
  <si>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</si>
  <si>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</si>
  <si>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</si>
  <si>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</si>
  <si>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</si>
  <si>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</si>
  <si>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</si>
  <si>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</si>
  <si>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</si>
  <si>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</si>
  <si>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</si>
  <si>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</si>
  <si>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</si>
  <si>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</si>
  <si>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</si>
  <si>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</si>
  <si>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</si>
  <si>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</si>
  <si>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</si>
  <si>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</si>
  <si>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</si>
  <si>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</si>
  <si>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</si>
  <si>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</si>
  <si>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</si>
  <si>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</si>
  <si>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</si>
  <si>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</si>
  <si>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</si>
  <si>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</si>
  <si>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</si>
  <si>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</si>
  <si>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</si>
  <si>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</si>
  <si>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</si>
  <si>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</si>
  <si>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</si>
  <si>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</si>
  <si>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</si>
  <si>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</si>
  <si>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</si>
  <si>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</si>
  <si>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</si>
  <si>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</si>
  <si>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</si>
  <si>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</si>
  <si>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</si>
  <si>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</si>
  <si>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</si>
  <si>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</si>
  <si>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</si>
  <si>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</si>
  <si>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</si>
  <si>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</si>
  <si>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</si>
  <si>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</si>
  <si>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</si>
  <si>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</si>
  <si>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</si>
  <si>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</si>
  <si>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</si>
  <si>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</si>
  <si>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</si>
  <si>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</si>
  <si>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</si>
  <si>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</si>
  <si>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</si>
  <si>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</si>
  <si>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</si>
  <si>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</si>
  <si>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</si>
  <si>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</si>
  <si>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</si>
  <si>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</si>
  <si>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</si>
  <si>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</si>
  <si>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</si>
  <si>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</si>
  <si>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</si>
  <si>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</si>
  <si>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</si>
  <si>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</si>
  <si>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</si>
  <si>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</si>
  <si>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</si>
  <si>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</si>
  <si>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</si>
  <si>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</si>
  <si>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</si>
  <si>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</si>
  <si>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</si>
  <si>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</si>
  <si>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</si>
  <si>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</si>
  <si>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</si>
  <si>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</si>
  <si>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</si>
  <si>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</si>
  <si>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</si>
  <si>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</si>
  <si>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</si>
  <si>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</si>
  <si>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</si>
  <si>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</si>
  <si>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</si>
  <si>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</si>
  <si>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</si>
  <si>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</si>
  <si>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</si>
  <si>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</si>
  <si>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</si>
  <si>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</si>
  <si>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</si>
  <si>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</si>
  <si>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</si>
  <si>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</si>
  <si>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</si>
  <si>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</si>
  <si>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</si>
  <si>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</si>
  <si>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</si>
  <si>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</si>
  <si>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</si>
  <si>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</si>
  <si>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</si>
  <si>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</si>
  <si>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</si>
  <si>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</si>
  <si>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</si>
  <si>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</si>
  <si>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</si>
  <si>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</si>
  <si>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</si>
  <si>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</si>
  <si>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</si>
  <si>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</si>
  <si>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</si>
  <si>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</si>
  <si>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</si>
  <si>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</si>
  <si>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</si>
  <si>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</si>
  <si>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</si>
  <si>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</si>
  <si>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</si>
  <si>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</si>
  <si>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</si>
  <si>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</si>
  <si>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</si>
  <si>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</si>
  <si>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</si>
  <si>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</si>
  <si>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</si>
  <si>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</si>
  <si>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</si>
  <si>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</si>
  <si>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</si>
  <si>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</si>
  <si>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</si>
  <si>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</si>
  <si>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</si>
  <si>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</si>
  <si>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</si>
  <si>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</si>
  <si>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</si>
  <si>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</si>
  <si>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</si>
  <si>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</si>
  <si>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</si>
  <si>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</si>
  <si>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</si>
  <si>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</si>
  <si>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</si>
  <si>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</si>
  <si>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</si>
  <si>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</si>
  <si>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</si>
  <si>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</si>
  <si>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</si>
  <si>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</si>
  <si>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</si>
  <si>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</si>
  <si>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</si>
  <si>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</si>
  <si>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</si>
  <si>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</si>
  <si>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</si>
  <si>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</si>
  <si>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</si>
  <si>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</si>
  <si>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</si>
  <si>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</si>
  <si>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</si>
  <si>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</si>
  <si>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</si>
  <si>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</si>
  <si>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</si>
  <si>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</si>
  <si>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</si>
  <si>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</si>
  <si>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</si>
  <si>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</si>
  <si>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</si>
  <si>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</si>
  <si>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</si>
  <si>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</si>
  <si>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</si>
  <si>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</si>
  <si>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</si>
  <si>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</si>
  <si>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</si>
  <si>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</si>
  <si>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</si>
  <si>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</si>
  <si>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</si>
  <si>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</si>
  <si>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</si>
  <si>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</si>
  <si>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</si>
  <si>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</si>
  <si>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</si>
  <si>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</si>
  <si>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</si>
  <si>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</si>
  <si>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</si>
  <si>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</si>
  <si>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</si>
  <si>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</si>
  <si>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</si>
  <si>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</si>
  <si>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</si>
  <si>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</si>
  <si>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</si>
  <si>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</si>
  <si>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</si>
  <si>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</si>
  <si>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</si>
  <si>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</si>
  <si>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</si>
  <si>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</si>
  <si>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</si>
  <si>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</si>
  <si>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</si>
  <si>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</si>
  <si>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</si>
  <si>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</si>
  <si>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</si>
  <si>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</si>
  <si>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</si>
  <si>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</si>
  <si>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</si>
  <si>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</si>
  <si>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</si>
  <si>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</si>
  <si>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</si>
  <si>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</si>
  <si>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</si>
  <si>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</si>
  <si>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</si>
  <si>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</si>
  <si>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</si>
  <si>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</si>
  <si>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</si>
  <si>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</si>
  <si>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</si>
  <si>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</si>
  <si>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</si>
  <si>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</si>
  <si>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</si>
  <si>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</si>
  <si>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</si>
  <si>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</si>
  <si>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</si>
  <si>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</si>
  <si>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</si>
  <si>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</si>
  <si>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</si>
  <si>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</si>
  <si>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</si>
  <si>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</si>
  <si>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</si>
  <si>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</si>
  <si>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</si>
  <si>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</si>
  <si>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</si>
  <si>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</si>
  <si>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</si>
  <si>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</si>
  <si>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</si>
  <si>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</si>
  <si>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</si>
  <si>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</si>
  <si>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</si>
  <si>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</si>
  <si>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</si>
  <si>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</si>
  <si>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</si>
  <si>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</si>
  <si>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</si>
  <si>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</si>
  <si>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</si>
  <si>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</si>
  <si>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</si>
  <si>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</si>
  <si>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</si>
  <si>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</si>
  <si>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</si>
  <si>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</si>
  <si>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</si>
  <si>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</si>
  <si>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</si>
  <si>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</si>
  <si>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</si>
  <si>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</si>
  <si>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</si>
  <si>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</si>
  <si>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</si>
  <si>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</si>
  <si>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</si>
  <si>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</si>
  <si>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</si>
  <si>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</si>
  <si>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</si>
  <si>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</si>
  <si>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</si>
  <si>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</si>
  <si>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</si>
  <si>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</si>
  <si>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</si>
  <si>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</si>
  <si>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</si>
  <si>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</si>
  <si>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</si>
  <si>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</si>
  <si>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</si>
  <si>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</si>
  <si>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</si>
  <si>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</si>
  <si>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</si>
  <si>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</si>
  <si>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</si>
  <si>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</si>
  <si>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</si>
  <si>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</si>
  <si>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</si>
  <si>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</si>
  <si>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</si>
  <si>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</si>
  <si>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</si>
  <si>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</si>
  <si>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</si>
  <si>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</si>
  <si>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</si>
  <si>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</si>
  <si>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</si>
  <si>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</si>
  <si>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</si>
  <si>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</si>
  <si>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</si>
  <si>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</si>
  <si>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</si>
  <si>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</si>
  <si>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</si>
  <si>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</si>
  <si>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</si>
  <si>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</si>
  <si>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</si>
  <si>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</si>
  <si>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</si>
  <si>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</si>
  <si>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</si>
  <si>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</si>
  <si>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</si>
  <si>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</si>
  <si>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</si>
  <si>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</si>
  <si>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</si>
  <si>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</si>
  <si>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</si>
  <si>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</si>
  <si>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</si>
  <si>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</si>
  <si>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</si>
  <si>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</si>
  <si>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</si>
  <si>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</si>
  <si>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</si>
  <si>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</si>
  <si>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</si>
  <si>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</si>
  <si>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</si>
  <si>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</si>
  <si>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</si>
  <si>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</si>
  <si>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</si>
  <si>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</si>
  <si>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</si>
  <si>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</si>
  <si>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</si>
  <si>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</si>
  <si>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</si>
  <si>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</si>
  <si>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</si>
  <si>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</si>
  <si>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</si>
  <si>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</si>
  <si>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</si>
  <si>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</si>
  <si>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</si>
  <si>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</si>
  <si>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</si>
  <si>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</si>
  <si>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</si>
  <si>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</si>
  <si>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</si>
  <si>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</si>
  <si>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</si>
  <si>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</si>
  <si>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</si>
  <si>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</si>
  <si>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</si>
  <si>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</si>
  <si>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</si>
  <si>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</si>
  <si>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</si>
  <si>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</si>
  <si>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</si>
  <si>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</si>
  <si>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</si>
  <si>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</si>
  <si>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</si>
  <si>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</si>
  <si>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</si>
  <si>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</si>
  <si>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</si>
  <si>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</si>
  <si>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</si>
  <si>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</si>
  <si>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</si>
  <si>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</si>
  <si>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</si>
  <si>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</si>
  <si>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</si>
  <si>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</si>
  <si>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</si>
  <si>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</si>
  <si>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</si>
  <si>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</si>
  <si>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</si>
  <si>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</si>
  <si>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</si>
  <si>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</si>
  <si>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</si>
  <si>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</si>
  <si>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</si>
  <si>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</si>
  <si>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</si>
  <si>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</si>
  <si>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</si>
  <si>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</si>
  <si>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</si>
  <si>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</si>
  <si>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</si>
  <si>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</si>
  <si>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</si>
  <si>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</si>
  <si>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</si>
  <si>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</si>
  <si>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</si>
  <si>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</si>
  <si>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</si>
  <si>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</si>
  <si>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</si>
  <si>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</si>
  <si>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</si>
  <si>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</si>
  <si>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</si>
  <si>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</si>
  <si>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</si>
  <si>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</si>
  <si>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</si>
  <si>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</si>
  <si>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</si>
  <si>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</si>
  <si>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</si>
  <si>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</si>
  <si>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</si>
  <si>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</si>
  <si>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</si>
  <si>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</si>
  <si>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</si>
  <si>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</si>
  <si>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</si>
  <si>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</si>
  <si>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</si>
  <si>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</si>
  <si>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</si>
  <si>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</si>
  <si>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</si>
  <si>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</si>
  <si>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</si>
  <si>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</si>
  <si>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</si>
  <si>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</si>
  <si>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</si>
  <si>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</si>
  <si>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</si>
  <si>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</si>
  <si>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</si>
  <si>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</si>
  <si>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</si>
  <si>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</si>
  <si>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</si>
  <si>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</si>
  <si>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</si>
  <si>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</si>
  <si>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</si>
  <si>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</si>
  <si>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</si>
  <si>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</si>
  <si>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</si>
  <si>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</si>
  <si>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</si>
  <si>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</si>
  <si>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</si>
  <si>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</si>
  <si>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</si>
  <si>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</si>
  <si>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</si>
  <si>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</si>
  <si>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</si>
  <si>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</si>
  <si>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</si>
  <si>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</si>
  <si>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</si>
  <si>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</si>
  <si>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</si>
  <si>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</si>
  <si>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</si>
  <si>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</si>
  <si>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</si>
  <si>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</si>
  <si>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</si>
  <si>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</si>
  <si>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</si>
  <si>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</si>
  <si>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</si>
  <si>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</si>
  <si>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</si>
  <si>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</si>
  <si>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</si>
  <si>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</si>
  <si>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</si>
  <si>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</si>
  <si>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</si>
  <si>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</si>
  <si>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</si>
  <si>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</si>
  <si>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</si>
  <si>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</si>
  <si>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</si>
  <si>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</si>
  <si>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</si>
  <si>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</si>
  <si>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</si>
  <si>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</si>
  <si>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</si>
  <si>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</si>
  <si>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</si>
  <si>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</si>
  <si>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</si>
  <si>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</si>
  <si>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</si>
  <si>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</si>
  <si>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</si>
  <si>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</si>
  <si>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</si>
  <si>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</si>
  <si>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</si>
  <si>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</si>
  <si>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</si>
  <si>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</si>
  <si>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</si>
  <si>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</si>
  <si>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</si>
  <si>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</si>
  <si>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</si>
  <si>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</si>
  <si>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</si>
  <si>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</si>
  <si>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</si>
  <si>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</si>
  <si>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</si>
  <si>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</si>
  <si>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</si>
  <si>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</si>
  <si>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</si>
  <si>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</si>
  <si>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</si>
  <si>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</si>
  <si>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</si>
  <si>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</si>
  <si>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</si>
  <si>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</si>
  <si>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</si>
  <si>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</si>
  <si>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</si>
  <si>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</si>
  <si>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</si>
  <si>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</si>
  <si>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</si>
  <si>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</si>
  <si>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</si>
  <si>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</si>
  <si>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</si>
  <si>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</si>
  <si>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</si>
  <si>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</si>
  <si>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</si>
  <si>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</si>
  <si>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</si>
  <si>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</si>
  <si>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</si>
  <si>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</si>
  <si>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</si>
  <si>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</si>
  <si>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</si>
  <si>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</si>
  <si>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</si>
  <si>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</si>
  <si>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</si>
  <si>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</si>
  <si>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</si>
  <si>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</si>
  <si>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</si>
  <si>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</si>
  <si>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</si>
  <si>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</si>
  <si>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</si>
  <si>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</si>
  <si>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</si>
  <si>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</si>
  <si>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</si>
  <si>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</si>
  <si>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</si>
  <si>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</si>
  <si>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</si>
  <si>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</si>
  <si>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</si>
  <si>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</si>
  <si>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</si>
  <si>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</si>
  <si>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</si>
  <si>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</si>
  <si>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</si>
  <si>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</si>
  <si>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</si>
  <si>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</si>
  <si>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</si>
  <si>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</si>
  <si>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</si>
  <si>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</si>
  <si>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</si>
  <si>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</si>
  <si>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</si>
  <si>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</si>
  <si>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</si>
  <si>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</si>
  <si>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</si>
  <si>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</si>
  <si>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</si>
  <si>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</si>
  <si>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</si>
  <si>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</si>
  <si>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</si>
  <si>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</si>
  <si>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</si>
  <si>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</si>
  <si>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</si>
  <si>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</si>
  <si>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</si>
  <si>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</si>
  <si>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</si>
  <si>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</si>
  <si>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</si>
  <si>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</si>
  <si>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</si>
  <si>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</si>
  <si>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</si>
  <si>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</si>
  <si>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</si>
  <si>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</si>
  <si>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</si>
  <si>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</si>
  <si>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</si>
  <si>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</si>
  <si>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</si>
  <si>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</si>
  <si>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</si>
  <si>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</si>
  <si>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</si>
  <si>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</si>
  <si>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</si>
  <si>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</si>
  <si>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</si>
  <si>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</si>
  <si>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</si>
  <si>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</si>
  <si>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</si>
  <si>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</si>
  <si>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</si>
  <si>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</si>
  <si>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</si>
  <si>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</si>
  <si>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</si>
  <si>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</si>
  <si>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</si>
  <si>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</si>
  <si>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</si>
  <si>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</si>
  <si>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</si>
  <si>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</si>
  <si>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</si>
  <si>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</si>
  <si>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</si>
  <si>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</si>
  <si>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</si>
  <si>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</si>
  <si>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</si>
  <si>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</si>
  <si>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</si>
  <si>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</si>
  <si>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</si>
  <si>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</si>
  <si>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</si>
  <si>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</si>
  <si>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</si>
  <si>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</si>
  <si>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</si>
  <si>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</si>
  <si>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</si>
  <si>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</si>
  <si>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</si>
  <si>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</si>
  <si>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</si>
  <si>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</si>
  <si>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</si>
  <si>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</si>
  <si>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</si>
  <si>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</si>
  <si>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</si>
  <si>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</si>
  <si>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</si>
  <si>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</si>
  <si>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</si>
  <si>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</si>
  <si>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</si>
  <si>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</si>
  <si>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</si>
  <si>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</si>
  <si>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</si>
  <si>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</si>
  <si>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</si>
  <si>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</si>
  <si>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</si>
  <si>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</si>
  <si>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</si>
  <si>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</si>
  <si>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</si>
  <si>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</si>
  <si>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</si>
  <si>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</si>
  <si>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</si>
  <si>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</si>
  <si>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</si>
  <si>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</si>
  <si>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</si>
  <si>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</si>
  <si>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</si>
  <si>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</si>
  <si>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</si>
  <si>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</si>
  <si>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</si>
  <si>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</si>
  <si>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</si>
  <si>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</si>
  <si>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</si>
  <si>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</si>
  <si>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</si>
  <si>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</si>
  <si>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</si>
  <si>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</si>
  <si>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</si>
  <si>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</si>
  <si>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</si>
  <si>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</si>
  <si>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</si>
  <si>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</si>
  <si>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</si>
  <si>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</si>
  <si>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</si>
  <si>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</si>
  <si>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</si>
  <si>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</si>
  <si>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</si>
  <si>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</si>
  <si>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</si>
  <si>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</si>
  <si>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</si>
  <si>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</si>
  <si>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</si>
  <si>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</si>
  <si>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</si>
  <si>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</si>
  <si>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</si>
  <si>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</si>
  <si>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</si>
  <si>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</si>
  <si>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</si>
  <si>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</si>
  <si>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</si>
  <si>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</si>
  <si>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</si>
  <si>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</si>
  <si>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</si>
  <si>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</si>
  <si>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</si>
  <si>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</si>
  <si>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</si>
  <si>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</si>
  <si>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</si>
  <si>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</si>
  <si>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</si>
  <si>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</si>
  <si>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</si>
  <si>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</si>
  <si>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</si>
  <si>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</si>
  <si>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</si>
  <si>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</si>
  <si>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</si>
  <si>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</si>
  <si>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</si>
  <si>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</si>
  <si>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</si>
  <si>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</si>
  <si>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</si>
  <si>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</si>
  <si>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</si>
  <si>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</si>
  <si>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</si>
  <si>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</si>
  <si>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</si>
  <si>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</si>
  <si>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</si>
  <si>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</si>
  <si>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</si>
  <si>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</si>
  <si>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</si>
  <si>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</si>
  <si>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</si>
  <si>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</si>
  <si>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</si>
  <si>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</si>
  <si>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</si>
  <si>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</si>
  <si>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</si>
  <si>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</si>
  <si>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</si>
  <si>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</si>
  <si>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</si>
  <si>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</si>
  <si>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</si>
  <si>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</si>
  <si>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</si>
  <si>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</si>
  <si>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</si>
  <si>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</si>
  <si>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</si>
  <si>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</si>
  <si>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</si>
  <si>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</si>
  <si>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</si>
  <si>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</si>
  <si>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</si>
  <si>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</si>
  <si>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</si>
  <si>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</si>
  <si>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</si>
  <si>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</si>
  <si>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</si>
  <si>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</si>
  <si>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</si>
  <si>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</si>
  <si>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</si>
  <si>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</si>
  <si>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</si>
  <si>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</si>
  <si>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</si>
  <si>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</si>
  <si>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</si>
  <si>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</si>
  <si>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</si>
  <si>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</si>
  <si>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</si>
  <si>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</si>
  <si>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</si>
  <si>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</si>
  <si>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</si>
  <si>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</si>
  <si>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</si>
  <si>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</si>
  <si>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</si>
  <si>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</si>
  <si>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</si>
  <si>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</si>
  <si>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</si>
  <si>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</si>
  <si>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</si>
  <si>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</si>
  <si>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</si>
  <si>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</si>
  <si>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</si>
  <si>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</si>
  <si>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</si>
  <si>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</si>
  <si>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</si>
  <si>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</si>
  <si>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</si>
  <si>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</si>
  <si>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</si>
  <si>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</si>
  <si>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</si>
  <si>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</si>
  <si>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</si>
  <si>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</si>
  <si>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</si>
  <si>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</si>
  <si>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</si>
  <si>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</si>
  <si>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</si>
  <si>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</si>
  <si>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</si>
  <si>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</si>
  <si>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</si>
  <si>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</si>
  <si>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</si>
  <si>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</si>
  <si>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</si>
  <si>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</si>
  <si>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</si>
  <si>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</si>
  <si>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</si>
  <si>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</si>
  <si>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</si>
  <si>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</si>
  <si>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</si>
  <si>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</si>
  <si>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</si>
  <si>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</si>
  <si>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</si>
  <si>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</si>
  <si>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</si>
  <si>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</si>
  <si>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</si>
  <si>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</si>
  <si>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</si>
  <si>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</si>
  <si>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</si>
  <si>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</si>
  <si>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</si>
  <si>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</si>
  <si>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</si>
  <si>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</si>
  <si>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</si>
  <si>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</si>
  <si>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</si>
  <si>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</si>
  <si>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</si>
  <si>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</si>
  <si>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</si>
  <si>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</si>
  <si>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</si>
  <si>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</si>
  <si>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</si>
  <si>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</si>
  <si>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</si>
  <si>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</si>
  <si>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</si>
  <si>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</si>
  <si>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</si>
  <si>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</si>
  <si>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</si>
  <si>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</si>
  <si>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</si>
  <si>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</si>
  <si>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</si>
  <si>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</si>
  <si>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</si>
  <si>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</si>
  <si>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</si>
  <si>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</si>
  <si>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</si>
  <si>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</si>
  <si>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</si>
  <si>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</si>
  <si>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</si>
  <si>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</si>
  <si>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</si>
  <si>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</si>
  <si>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</si>
  <si>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</si>
  <si>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</si>
  <si>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</si>
  <si>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</si>
  <si>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</si>
  <si>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</si>
  <si>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</si>
  <si>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</si>
  <si>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</si>
  <si>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</si>
  <si>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</si>
  <si>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</si>
  <si>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</si>
  <si>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</si>
  <si>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</si>
  <si>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</si>
  <si>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</si>
  <si>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</si>
  <si>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</si>
  <si>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</si>
  <si>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</si>
  <si>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</si>
  <si>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</si>
  <si>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</si>
  <si>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</si>
  <si>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</si>
  <si>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</si>
  <si>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</si>
  <si>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</si>
  <si>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</si>
  <si>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</si>
  <si>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</si>
  <si>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</si>
  <si>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</si>
  <si>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</si>
  <si>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</si>
  <si>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</si>
  <si>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</si>
  <si>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</si>
  <si>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</si>
  <si>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</si>
  <si>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</si>
  <si>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</si>
  <si>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</si>
  <si>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</si>
  <si>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</si>
  <si>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</si>
  <si>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</si>
  <si>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</si>
  <si>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</si>
  <si>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</si>
  <si>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</si>
  <si>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</si>
  <si>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</si>
  <si>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</si>
  <si>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</si>
  <si>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</si>
  <si>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</si>
  <si>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</si>
  <si>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</si>
  <si>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</si>
  <si>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</si>
  <si>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</si>
  <si>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</si>
  <si>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</si>
  <si>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</si>
  <si>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</si>
  <si>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</si>
  <si>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</si>
  <si>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</si>
  <si>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</si>
  <si>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</si>
  <si>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</si>
  <si>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</si>
  <si>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</si>
  <si>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</si>
  <si>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</si>
  <si>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</si>
  <si>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</si>
  <si>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</si>
  <si>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</si>
  <si>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</si>
  <si>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</si>
  <si>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</si>
  <si>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</si>
  <si>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</si>
  <si>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</si>
  <si>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</si>
  <si>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</si>
  <si>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</si>
  <si>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</si>
  <si>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</si>
  <si>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</si>
  <si>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</si>
  <si>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</si>
  <si>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</si>
  <si>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</si>
  <si>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</si>
  <si>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</si>
  <si>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</si>
  <si>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</si>
  <si>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</si>
  <si>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</si>
  <si>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</si>
  <si>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</si>
  <si>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</si>
  <si>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</si>
  <si>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</si>
  <si>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</si>
  <si>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</si>
  <si>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</si>
  <si>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</si>
  <si>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</si>
  <si>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</si>
  <si>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</si>
  <si>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</si>
  <si>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</si>
  <si>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</si>
  <si>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</si>
  <si>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</si>
  <si>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</si>
  <si>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</si>
  <si>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</si>
  <si>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</si>
  <si>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</si>
  <si>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</si>
  <si>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</si>
  <si>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</si>
  <si>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</si>
  <si>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</si>
  <si>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</si>
  <si>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</si>
  <si>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</si>
  <si>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</si>
  <si>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</si>
  <si>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</si>
  <si>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</si>
  <si>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</si>
  <si>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</si>
  <si>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</si>
  <si>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</si>
  <si>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</si>
  <si>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</si>
  <si>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</si>
  <si>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</si>
  <si>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</si>
  <si>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</si>
  <si>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</si>
  <si>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</si>
  <si>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</si>
  <si>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</si>
  <si>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</si>
  <si>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</si>
  <si>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</si>
  <si>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</si>
  <si>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</si>
  <si>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</si>
  <si>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</si>
  <si>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</si>
  <si>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</si>
  <si>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</si>
  <si>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</si>
  <si>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</si>
  <si>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</si>
  <si>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</si>
  <si>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</si>
  <si>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</si>
  <si>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</si>
  <si>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</si>
  <si>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</si>
  <si>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</si>
  <si>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</si>
  <si>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</si>
  <si>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</si>
  <si>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</si>
  <si>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</si>
  <si>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</si>
  <si>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</si>
  <si>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</si>
  <si>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</si>
  <si>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</si>
  <si>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</si>
  <si>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</si>
  <si>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</si>
  <si>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</si>
  <si>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</si>
  <si>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</si>
  <si>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</si>
  <si>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</si>
  <si>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</si>
  <si>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</si>
  <si>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</si>
  <si>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</si>
  <si>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</si>
  <si>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</si>
  <si>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</si>
  <si>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</si>
  <si>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</si>
  <si>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</si>
  <si>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</si>
  <si>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</si>
  <si>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</si>
  <si>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</si>
  <si>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</si>
  <si>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</si>
  <si>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</si>
  <si>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</si>
  <si>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</si>
  <si>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</si>
  <si>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</si>
  <si>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</si>
  <si>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</si>
  <si>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</si>
  <si>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</si>
  <si>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</si>
  <si>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</si>
  <si>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</si>
  <si>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</si>
  <si>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</si>
  <si>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</si>
  <si>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</si>
  <si>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</si>
  <si>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</si>
  <si>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</si>
  <si>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</si>
  <si>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</si>
  <si>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</si>
  <si>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</si>
  <si>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</si>
  <si>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</si>
  <si>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</si>
  <si>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</si>
  <si>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</si>
  <si>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</si>
  <si>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</si>
  <si>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</si>
  <si>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</si>
  <si>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</si>
  <si>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</si>
  <si>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</si>
  <si>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</si>
  <si>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</si>
  <si>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</si>
  <si>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</si>
  <si>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</si>
  <si>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</si>
  <si>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</si>
  <si>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</si>
  <si>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</si>
  <si>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</si>
  <si>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</si>
  <si>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</si>
  <si>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</si>
  <si>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</si>
  <si>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</si>
  <si>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</si>
  <si>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</si>
  <si>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</si>
  <si>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</si>
  <si>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</si>
  <si>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</si>
  <si>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</si>
  <si>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</si>
  <si>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</si>
  <si>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</si>
  <si>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</si>
  <si>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</si>
  <si>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</si>
  <si>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</si>
  <si>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</si>
  <si>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</si>
  <si>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</si>
  <si>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</si>
  <si>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</si>
  <si>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</si>
  <si>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</si>
  <si>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</si>
  <si>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</si>
  <si>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</si>
  <si>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</si>
  <si>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</si>
  <si>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</si>
  <si>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</si>
  <si>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</si>
  <si>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</si>
  <si>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</si>
  <si>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</si>
  <si>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</si>
  <si>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</si>
  <si>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</si>
  <si>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</si>
  <si>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</si>
  <si>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</si>
  <si>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</si>
  <si>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</si>
  <si>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</si>
  <si>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</si>
  <si>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</si>
  <si>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</si>
  <si>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</si>
  <si>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</si>
  <si>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</si>
  <si>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</si>
  <si>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</si>
  <si>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</si>
  <si>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</si>
  <si>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</si>
  <si>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</si>
  <si>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</si>
  <si>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</si>
  <si>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</si>
  <si>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</si>
  <si>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</si>
  <si>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</si>
  <si>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</si>
  <si>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</si>
  <si>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</si>
  <si>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</si>
  <si>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</si>
  <si>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</si>
  <si>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</si>
  <si>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</si>
  <si>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</si>
  <si>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</si>
  <si>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</si>
  <si>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</si>
  <si>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</si>
  <si>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</si>
  <si>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</si>
  <si>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</si>
  <si>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</si>
  <si>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</si>
  <si>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</si>
  <si>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</si>
  <si>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</si>
  <si>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</si>
  <si>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</si>
  <si>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</si>
  <si>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</si>
  <si>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</si>
  <si>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</si>
  <si>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</si>
  <si>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</si>
  <si>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</si>
  <si>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</si>
  <si>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</si>
  <si>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</si>
  <si>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</si>
  <si>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</si>
  <si>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</si>
  <si>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</si>
  <si>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</si>
  <si>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</si>
  <si>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</si>
  <si>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</si>
  <si>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</si>
  <si>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</si>
  <si>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</si>
  <si>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</si>
  <si>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</si>
  <si>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</si>
  <si>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</si>
  <si>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</si>
  <si>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</si>
  <si>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</si>
  <si>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</si>
  <si>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</si>
  <si>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</si>
  <si>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</si>
  <si>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</si>
  <si>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</si>
  <si>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</si>
  <si>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</si>
  <si>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</si>
  <si>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</si>
  <si>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</si>
  <si>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</si>
  <si>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</si>
  <si>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</si>
  <si>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</si>
  <si>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</si>
  <si>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</si>
  <si>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</si>
  <si>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</si>
  <si>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</si>
  <si>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</si>
  <si>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</si>
  <si>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</si>
  <si>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</si>
  <si>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</si>
  <si>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</si>
  <si>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</si>
  <si>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</si>
  <si>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</si>
  <si>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</si>
  <si>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</si>
  <si>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</si>
  <si>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</si>
  <si>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</si>
  <si>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</si>
  <si>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</si>
  <si>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</si>
  <si>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</si>
  <si>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</si>
  <si>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</si>
  <si>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</si>
  <si>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</si>
  <si>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</si>
  <si>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</si>
  <si>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</si>
  <si>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</si>
  <si>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</si>
  <si>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</si>
  <si>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</si>
  <si>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</si>
  <si>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</si>
  <si>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</si>
  <si>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</si>
  <si>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</si>
  <si>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</si>
  <si>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</si>
  <si>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</si>
  <si>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</si>
  <si>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</si>
  <si>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</si>
  <si>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</si>
  <si>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</si>
  <si>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</si>
  <si>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</si>
  <si>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</si>
  <si>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</si>
  <si>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</si>
  <si>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</si>
  <si>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</si>
  <si>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</si>
  <si>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</si>
  <si>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</si>
  <si>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</si>
  <si>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</si>
  <si>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</si>
  <si>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</si>
  <si>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</si>
  <si>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</si>
  <si>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</si>
  <si>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</si>
  <si>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</si>
  <si>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</si>
  <si>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</si>
  <si>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</si>
  <si>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</si>
  <si>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</si>
  <si>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</si>
  <si>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</si>
  <si>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</si>
  <si>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</si>
  <si>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</si>
  <si>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</si>
  <si>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</si>
  <si>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</si>
  <si>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</si>
  <si>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</si>
  <si>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</si>
  <si>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</si>
  <si>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</si>
  <si>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</si>
  <si>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</si>
  <si>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</si>
  <si>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</si>
  <si>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</si>
  <si>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</si>
  <si>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</si>
  <si>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</si>
  <si>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</si>
  <si>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</si>
  <si>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</si>
  <si>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</si>
  <si>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</si>
  <si>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</si>
  <si>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</si>
  <si>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</si>
  <si>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</si>
  <si>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</si>
  <si>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</si>
  <si>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</si>
  <si>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</si>
  <si>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</si>
  <si>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</si>
  <si>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</si>
  <si>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</si>
  <si>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</si>
  <si>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</si>
  <si>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</si>
  <si>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</si>
  <si>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</si>
  <si>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</si>
  <si>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</si>
  <si>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</si>
  <si>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</si>
  <si>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</si>
  <si>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</si>
  <si>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</si>
  <si>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</si>
  <si>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</si>
  <si>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</si>
  <si>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</si>
  <si>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</si>
  <si>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</si>
  <si>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</si>
  <si>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</si>
  <si>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</si>
  <si>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</si>
  <si>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</si>
  <si>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</si>
  <si>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</si>
  <si>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</si>
  <si>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</si>
  <si>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</si>
  <si>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</si>
  <si>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</si>
  <si>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</si>
  <si>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</si>
  <si>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</si>
  <si>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</si>
  <si>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</si>
  <si>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</si>
  <si>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</si>
  <si>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</si>
  <si>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</si>
  <si>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</si>
  <si>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</si>
  <si>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</si>
  <si>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</si>
  <si>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</si>
  <si>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</si>
  <si>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</si>
  <si>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</si>
  <si>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</si>
  <si>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</si>
  <si>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</si>
  <si>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</si>
  <si>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</si>
  <si>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</si>
  <si>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</si>
  <si>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</si>
  <si>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</si>
  <si>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</si>
  <si>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</si>
  <si>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</si>
  <si>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</si>
  <si>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</si>
  <si>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</si>
  <si>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</si>
  <si>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</si>
  <si>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</si>
  <si>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</si>
  <si>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</si>
  <si>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</si>
  <si>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</si>
  <si>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</si>
  <si>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</si>
  <si>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</si>
  <si>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</si>
  <si>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</si>
  <si>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</si>
  <si>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</si>
  <si>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</si>
  <si>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</si>
  <si>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</si>
  <si>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</si>
  <si>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</si>
  <si>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</si>
  <si>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</si>
  <si>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</si>
  <si>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</si>
  <si>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</si>
  <si>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</si>
  <si>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</si>
  <si>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</si>
  <si>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</si>
  <si>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</si>
  <si>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</si>
  <si>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</si>
  <si>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</si>
  <si>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</si>
  <si>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</si>
  <si>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</si>
  <si>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</si>
  <si>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</si>
  <si>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</si>
  <si>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</si>
  <si>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</si>
  <si>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</si>
  <si>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</si>
  <si>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</si>
  <si>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</si>
  <si>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</si>
  <si>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</si>
  <si>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</si>
  <si>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</si>
  <si>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</si>
  <si>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</si>
  <si>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</si>
  <si>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</si>
  <si>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</si>
  <si>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</si>
  <si>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</si>
  <si>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</si>
  <si>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</si>
  <si>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</si>
  <si>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</si>
  <si>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</si>
  <si>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</si>
  <si>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</si>
  <si>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</si>
  <si>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</si>
  <si>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</si>
  <si>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</si>
  <si>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</si>
  <si>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</si>
  <si>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</si>
  <si>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</si>
  <si>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</si>
  <si>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</si>
  <si>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</si>
  <si>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</si>
  <si>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</si>
  <si>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</si>
  <si>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</si>
  <si>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</si>
  <si>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</si>
  <si>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</si>
  <si>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</si>
  <si>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</si>
  <si>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</si>
  <si>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</si>
  <si>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</si>
  <si>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</si>
  <si>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</si>
  <si>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</si>
  <si>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</si>
  <si>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</si>
  <si>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</si>
  <si>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</si>
  <si>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</si>
  <si>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</si>
  <si>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</si>
  <si>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</si>
  <si>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</si>
  <si>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</si>
  <si>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</si>
  <si>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</si>
  <si>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</si>
  <si>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</si>
  <si>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</si>
  <si>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</si>
  <si>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</si>
  <si>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</si>
  <si>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</si>
  <si>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</si>
  <si>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</si>
  <si>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</si>
  <si>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</si>
  <si>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</si>
  <si>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</si>
  <si>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</si>
  <si>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</si>
  <si>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</si>
  <si>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</si>
  <si>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</si>
  <si>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</si>
  <si>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</si>
  <si>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</si>
  <si>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</si>
  <si>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</si>
  <si>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</si>
  <si>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</si>
  <si>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</si>
  <si>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</si>
  <si>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</si>
  <si>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</si>
  <si>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</si>
  <si>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</si>
  <si>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</si>
  <si>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</si>
  <si>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</si>
  <si>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</si>
  <si>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</si>
  <si>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</si>
  <si>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</si>
  <si>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</si>
  <si>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</si>
  <si>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</si>
  <si>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</si>
  <si>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</si>
  <si>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</si>
  <si>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</si>
  <si>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</si>
  <si>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</si>
  <si>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</si>
  <si>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</si>
  <si>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</si>
  <si>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</si>
  <si>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</si>
  <si>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</si>
  <si>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</si>
  <si>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</si>
  <si>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</si>
  <si>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</si>
  <si>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</si>
  <si>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</si>
  <si>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</si>
  <si>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</si>
  <si>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</si>
  <si>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</si>
  <si>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</si>
  <si>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</si>
  <si>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</si>
  <si>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</si>
  <si>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</si>
  <si>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</si>
  <si>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</si>
  <si>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</si>
  <si>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</si>
  <si>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</si>
  <si>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</si>
  <si>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</si>
  <si>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</si>
  <si>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</si>
  <si>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</si>
  <si>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</si>
  <si>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</si>
  <si>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</si>
  <si>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</si>
  <si>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</si>
  <si>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</si>
  <si>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</si>
  <si>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</si>
  <si>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</si>
  <si>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</si>
  <si>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</si>
  <si>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</si>
  <si>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</si>
  <si>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</si>
  <si>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</si>
  <si>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</si>
  <si>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</si>
  <si>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</si>
  <si>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</si>
  <si>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</si>
  <si>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</si>
  <si>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</si>
  <si>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</si>
  <si>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</si>
  <si>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</si>
  <si>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</si>
  <si>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</si>
  <si>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</si>
  <si>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</si>
  <si>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</si>
  <si>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</si>
  <si>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</si>
  <si>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</si>
  <si>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</si>
  <si>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</si>
  <si>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</si>
  <si>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</si>
  <si>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</si>
  <si>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</si>
  <si>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</si>
  <si>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</si>
  <si>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</si>
  <si>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</si>
  <si>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</si>
  <si>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</si>
  <si>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</si>
  <si>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</si>
  <si>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</si>
  <si>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</si>
  <si>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</si>
  <si>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</si>
  <si>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</si>
  <si>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</si>
  <si>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</si>
  <si>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</si>
  <si>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</si>
  <si>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</si>
  <si>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</si>
  <si>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</si>
  <si>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</si>
  <si>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</si>
  <si>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</si>
  <si>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</si>
  <si>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</si>
  <si>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</si>
  <si>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</si>
  <si>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</si>
  <si>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</si>
  <si>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</si>
  <si>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</si>
  <si>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</si>
  <si>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</si>
  <si>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</si>
  <si>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</si>
  <si>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</si>
  <si>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</si>
  <si>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</si>
  <si>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</si>
  <si>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</si>
  <si>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</si>
  <si>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</si>
  <si>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</si>
  <si>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</si>
  <si>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</si>
  <si>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</si>
  <si>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</si>
  <si>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</si>
  <si>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</si>
  <si>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</si>
  <si>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</si>
  <si>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</si>
  <si>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</si>
  <si>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</si>
  <si>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</si>
  <si>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</si>
  <si>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</si>
  <si>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</si>
  <si>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</si>
  <si>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</si>
  <si>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</si>
  <si>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</si>
  <si>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</si>
  <si>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</si>
  <si>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</si>
  <si>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</si>
  <si>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</si>
  <si>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</si>
  <si>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</si>
  <si>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</si>
  <si>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</si>
  <si>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</si>
  <si>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</si>
  <si>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</si>
  <si>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</si>
  <si>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</si>
  <si>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</si>
  <si>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</si>
  <si>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</si>
  <si>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</si>
  <si>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</si>
  <si>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</si>
  <si>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</si>
  <si>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</si>
  <si>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</si>
  <si>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</si>
  <si>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</si>
  <si>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</si>
  <si>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</si>
  <si>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</si>
  <si>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</si>
  <si>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</si>
  <si>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</si>
  <si>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</si>
  <si>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</si>
  <si>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</si>
  <si>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</si>
  <si>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</si>
  <si>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</si>
  <si>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</si>
  <si>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</si>
  <si>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</si>
  <si>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</si>
  <si>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</si>
  <si>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</si>
  <si>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</si>
  <si>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</si>
  <si>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</si>
  <si>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</si>
  <si>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</si>
  <si>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</si>
  <si>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</si>
  <si>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</si>
  <si>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</si>
  <si>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</si>
  <si>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</si>
  <si>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</si>
  <si>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</si>
  <si>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</si>
  <si>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</si>
  <si>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</si>
  <si>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</si>
  <si>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</si>
  <si>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</si>
  <si>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</si>
  <si>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</si>
  <si>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</si>
  <si>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</si>
  <si>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</si>
  <si>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</si>
  <si>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</si>
  <si>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</si>
  <si>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</si>
  <si>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</si>
  <si>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</si>
  <si>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</si>
  <si>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</si>
  <si>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</si>
  <si>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</si>
  <si>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</si>
  <si>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</si>
  <si>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</si>
  <si>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</si>
  <si>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</si>
  <si>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</si>
  <si>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</si>
  <si>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</si>
  <si>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</si>
  <si>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</si>
  <si>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</si>
  <si>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</si>
  <si>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</si>
  <si>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</si>
  <si>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</si>
  <si>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</si>
  <si>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</si>
  <si>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</si>
  <si>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</si>
  <si>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</si>
  <si>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</si>
  <si>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</si>
  <si>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</si>
  <si>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</si>
  <si>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</si>
  <si>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</si>
  <si>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</si>
  <si>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</si>
  <si>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</si>
  <si>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</si>
  <si>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</si>
  <si>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</si>
  <si>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</si>
  <si>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</si>
  <si>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</si>
  <si>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</si>
  <si>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</si>
  <si>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</si>
  <si>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</si>
  <si>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</si>
  <si>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</si>
  <si>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</si>
  <si>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</si>
  <si>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</si>
  <si>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</si>
  <si>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</si>
  <si>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</si>
  <si>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</si>
  <si>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</si>
  <si>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</si>
  <si>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</si>
  <si>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</si>
  <si>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</si>
  <si>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</si>
  <si>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</si>
  <si>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</si>
  <si>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</si>
  <si>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</si>
  <si>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</si>
  <si>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</si>
  <si>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</si>
  <si>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</si>
  <si>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</si>
  <si>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</si>
  <si>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</si>
  <si>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</si>
  <si>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</si>
  <si>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</si>
  <si>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</si>
  <si>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</si>
  <si>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</si>
  <si>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</si>
  <si>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</si>
  <si>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</si>
  <si>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</si>
  <si>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</si>
  <si>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</si>
  <si>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</si>
  <si>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</si>
  <si>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</si>
  <si>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</si>
  <si>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</si>
  <si>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</si>
  <si>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</si>
  <si>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</si>
  <si>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</si>
  <si>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</si>
  <si>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</si>
  <si>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</si>
  <si>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</si>
  <si>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</si>
  <si>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</si>
  <si>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</si>
  <si>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</si>
  <si>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</si>
  <si>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</si>
  <si>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</si>
  <si>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</si>
  <si>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</si>
  <si>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</si>
  <si>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</si>
  <si>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</si>
  <si>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</si>
  <si>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</si>
  <si>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</si>
  <si>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</si>
  <si>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</si>
  <si>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</si>
  <si>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</si>
  <si>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</si>
  <si>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</si>
  <si>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</si>
  <si>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</si>
  <si>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</si>
  <si>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</si>
  <si>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</si>
  <si>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</si>
  <si>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</si>
  <si>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</si>
  <si>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</si>
  <si>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</si>
  <si>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</si>
  <si>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</si>
  <si>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</si>
  <si>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</si>
  <si>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</si>
  <si>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</si>
  <si>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</si>
  <si>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</si>
  <si>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</si>
  <si>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</si>
  <si>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</si>
  <si>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</si>
  <si>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</si>
  <si>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</si>
  <si>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</si>
  <si>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</si>
  <si>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</si>
  <si>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</si>
  <si>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</si>
  <si>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</si>
  <si>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</si>
  <si>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</si>
  <si>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</si>
  <si>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</si>
  <si>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</si>
  <si>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</si>
  <si>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</si>
  <si>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</si>
  <si>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</si>
  <si>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</si>
  <si>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</si>
  <si>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</si>
  <si>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</si>
  <si>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</si>
  <si>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</si>
  <si>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</si>
  <si>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</si>
  <si>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</si>
  <si>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</si>
  <si>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</si>
  <si>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</si>
  <si>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</si>
  <si>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</si>
  <si>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</si>
  <si>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</si>
  <si>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</si>
  <si>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</si>
  <si>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</si>
  <si>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</si>
  <si>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</si>
  <si>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</si>
  <si>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</si>
  <si>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</si>
  <si>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</si>
  <si>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</si>
  <si>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</si>
  <si>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</si>
  <si>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</si>
  <si>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</si>
  <si>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</si>
  <si>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</si>
  <si>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</si>
  <si>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</si>
  <si>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</si>
  <si>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</si>
  <si>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</si>
  <si>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</si>
  <si>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</si>
  <si>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</si>
  <si>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</si>
  <si>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</si>
  <si>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</si>
  <si>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</si>
  <si>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</si>
  <si>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</si>
  <si>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</si>
  <si>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</si>
  <si>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</si>
  <si>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</si>
  <si>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</si>
  <si>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</si>
  <si>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</si>
  <si>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</si>
  <si>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</si>
  <si>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</si>
  <si>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</si>
  <si>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</si>
  <si>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</si>
  <si>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</si>
  <si>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</si>
  <si>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</si>
  <si>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</si>
  <si>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</si>
  <si>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</si>
  <si>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</si>
  <si>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</si>
  <si>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</si>
  <si>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</si>
  <si>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</si>
  <si>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</si>
  <si>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</si>
  <si>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</si>
  <si>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</si>
  <si>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</si>
  <si>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</si>
  <si>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</si>
  <si>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</si>
  <si>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</si>
  <si>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</si>
  <si>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</si>
  <si>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</si>
  <si>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</si>
  <si>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</si>
  <si>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</si>
  <si>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</si>
  <si>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</si>
  <si>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</si>
  <si>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</si>
  <si>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</si>
  <si>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</si>
  <si>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</si>
  <si>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</si>
  <si>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</si>
  <si>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</si>
  <si>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</si>
  <si>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</si>
  <si>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</si>
  <si>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</si>
  <si>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</si>
  <si>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</si>
  <si>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</si>
  <si>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</si>
  <si>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</si>
  <si>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</si>
  <si>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</si>
  <si>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</si>
  <si>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</si>
  <si>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</si>
  <si>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</si>
  <si>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</si>
  <si>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</si>
  <si>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</si>
  <si>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</si>
  <si>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</si>
  <si>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</si>
  <si>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</si>
  <si>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</si>
  <si>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</si>
  <si>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</si>
  <si>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</si>
  <si>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</si>
  <si>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</si>
  <si>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</si>
  <si>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</si>
  <si>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</si>
  <si>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</si>
  <si>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</si>
  <si>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</si>
  <si>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</si>
  <si>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</si>
  <si>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</si>
  <si>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</si>
  <si>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</si>
  <si>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</si>
  <si>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</si>
  <si>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</si>
  <si>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</si>
  <si>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</si>
  <si>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</si>
  <si>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</si>
  <si>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</si>
  <si>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</si>
  <si>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</si>
  <si>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</si>
  <si>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</si>
  <si>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</si>
  <si>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</si>
  <si>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</si>
  <si>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</si>
  <si>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</si>
  <si>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</si>
  <si>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</si>
  <si>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</si>
  <si>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</si>
  <si>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</si>
  <si>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</si>
  <si>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</si>
  <si>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</si>
  <si>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</si>
  <si>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</si>
  <si>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</si>
  <si>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</si>
  <si>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</si>
  <si>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</si>
  <si>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</si>
  <si>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</si>
  <si>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</si>
  <si>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</si>
  <si>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</si>
  <si>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</si>
  <si>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</si>
  <si>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</si>
  <si>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</si>
  <si>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</si>
  <si>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</si>
  <si>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</si>
  <si>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</si>
  <si>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</si>
  <si>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</si>
  <si>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</si>
  <si>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</si>
  <si>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</si>
  <si>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</si>
  <si>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</si>
  <si>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</si>
  <si>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</si>
  <si>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</si>
  <si>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</si>
  <si>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</si>
  <si>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</si>
  <si>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</si>
  <si>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</si>
  <si>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</si>
  <si>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</si>
  <si>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</si>
  <si>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</si>
  <si>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</si>
  <si>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</si>
  <si>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</si>
  <si>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</si>
  <si>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</si>
  <si>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</si>
  <si>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</si>
  <si>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</si>
  <si>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</si>
  <si>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</si>
  <si>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</si>
  <si>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</si>
  <si>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</si>
  <si>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</si>
  <si>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</si>
  <si>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</si>
  <si>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</si>
  <si>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</si>
  <si>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</si>
  <si>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</si>
  <si>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</si>
  <si>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</si>
  <si>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</si>
  <si>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</si>
  <si>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</si>
  <si>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</si>
  <si>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</si>
  <si>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</si>
  <si>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</si>
  <si>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</si>
  <si>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</si>
  <si>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</si>
  <si>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</si>
  <si>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</si>
  <si>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</si>
  <si>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</si>
  <si>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</si>
  <si>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</si>
  <si>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</si>
  <si>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</si>
  <si>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</si>
  <si>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</si>
  <si>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</si>
  <si>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</si>
  <si>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</si>
  <si>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</si>
  <si>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</si>
  <si>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</si>
  <si>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</si>
  <si>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</si>
  <si>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</si>
  <si>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</si>
  <si>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</si>
  <si>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</si>
  <si>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</si>
  <si>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</si>
  <si>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</si>
  <si>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</si>
  <si>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</si>
  <si>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</si>
  <si>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</si>
  <si>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</si>
  <si>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</si>
  <si>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</si>
  <si>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</si>
  <si>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</si>
  <si>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</si>
  <si>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</si>
  <si>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</si>
  <si>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</si>
  <si>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</si>
  <si>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</si>
  <si>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</si>
  <si>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</si>
  <si>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</si>
  <si>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</si>
  <si>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</si>
  <si>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</si>
  <si>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</si>
  <si>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</si>
  <si>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</si>
  <si>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</si>
  <si>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</si>
  <si>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</si>
  <si>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</si>
  <si>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</si>
  <si>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</si>
  <si>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</si>
  <si>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</si>
  <si>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</si>
  <si>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</si>
  <si>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</si>
  <si>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</si>
  <si>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</si>
  <si>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</si>
  <si>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</si>
  <si>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</si>
  <si>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</si>
  <si>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</si>
  <si>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</si>
  <si>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</si>
  <si>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</si>
  <si>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</si>
  <si>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</si>
  <si>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</si>
  <si>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</si>
  <si>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</si>
  <si>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</si>
  <si>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</si>
  <si>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</si>
  <si>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</si>
  <si>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</si>
  <si>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</si>
  <si>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</si>
  <si>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</si>
  <si>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</si>
  <si>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</si>
  <si>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</si>
  <si>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</si>
  <si>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</si>
  <si>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</si>
  <si>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</si>
  <si>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</si>
  <si>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</si>
  <si>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</si>
  <si>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</si>
  <si>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</si>
  <si>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</si>
  <si>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</si>
  <si>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</si>
  <si>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</si>
  <si>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</si>
  <si>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</si>
  <si>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</si>
  <si>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</si>
  <si>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</si>
  <si>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</si>
  <si>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</si>
  <si>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</si>
  <si>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</si>
  <si>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</si>
  <si>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</si>
  <si>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</si>
  <si>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</si>
  <si>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</si>
  <si>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</si>
  <si>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</si>
  <si>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</si>
  <si>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</si>
  <si>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</si>
  <si>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</si>
  <si>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</si>
  <si>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</si>
  <si>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</si>
  <si>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</si>
  <si>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</si>
  <si>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</si>
  <si>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</si>
  <si>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</si>
  <si>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</si>
  <si>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</si>
  <si>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</si>
  <si>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</si>
  <si>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</si>
  <si>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</si>
  <si>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</si>
  <si>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</si>
  <si>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</si>
  <si>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</si>
  <si>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</si>
  <si>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</si>
  <si>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</si>
  <si>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</si>
  <si>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</si>
  <si>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</si>
  <si>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</si>
  <si>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</si>
  <si>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</si>
  <si>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</si>
  <si>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</si>
  <si>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</si>
  <si>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</si>
  <si>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</si>
  <si>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</si>
  <si>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</si>
  <si>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</si>
  <si>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</si>
  <si>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</si>
  <si>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</si>
  <si>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</si>
  <si>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</si>
  <si>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</si>
  <si>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</si>
  <si>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</si>
  <si>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</si>
  <si>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</si>
  <si>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</si>
  <si>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</si>
  <si>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</si>
  <si>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</si>
  <si>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</si>
  <si>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</si>
  <si>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</si>
  <si>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</si>
  <si>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</si>
  <si>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</si>
  <si>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</si>
  <si>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</si>
  <si>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</si>
  <si>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</si>
  <si>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</si>
  <si>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</si>
  <si>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</si>
  <si>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</si>
  <si>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</si>
  <si>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</si>
  <si>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</si>
  <si>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</si>
  <si>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</si>
  <si>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</si>
  <si>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</si>
  <si>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</si>
  <si>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</si>
  <si>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</si>
  <si>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</si>
  <si>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</si>
  <si>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</si>
  <si>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</si>
  <si>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</si>
  <si>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</si>
  <si>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</si>
  <si>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</si>
  <si>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</si>
  <si>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</si>
  <si>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</si>
  <si>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</si>
  <si>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</si>
  <si>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</si>
  <si>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</si>
  <si>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</si>
  <si>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</si>
  <si>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</si>
  <si>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</si>
  <si>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</si>
  <si>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</si>
  <si>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</si>
  <si>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</si>
  <si>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</si>
  <si>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</si>
  <si>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</si>
  <si>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</si>
  <si>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</si>
  <si>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</si>
  <si>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</si>
  <si>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</si>
  <si>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</si>
  <si>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</si>
  <si>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</si>
  <si>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</si>
  <si>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</si>
  <si>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</si>
  <si>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</si>
  <si>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</si>
  <si>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</si>
  <si>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</si>
  <si>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</si>
  <si>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</si>
  <si>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</si>
  <si>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</si>
  <si>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</si>
  <si>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</si>
  <si>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</si>
  <si>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</si>
  <si>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</si>
  <si>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</si>
  <si>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</si>
  <si>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</si>
  <si>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</si>
  <si>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</si>
  <si>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</si>
  <si>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</si>
  <si>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</si>
  <si>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</si>
  <si>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</si>
  <si>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</si>
  <si>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</si>
  <si>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</si>
  <si>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</si>
  <si>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</si>
  <si>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</si>
  <si>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</si>
  <si>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</si>
  <si>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</si>
  <si>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</si>
  <si>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</si>
  <si>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</si>
  <si>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</si>
  <si>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</si>
  <si>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</si>
  <si>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</si>
  <si>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</si>
  <si>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</si>
  <si>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</si>
  <si>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</si>
  <si>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</si>
  <si>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</si>
  <si>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</si>
  <si>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</si>
  <si>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</si>
  <si>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</si>
  <si>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</si>
  <si>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</si>
  <si>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</si>
  <si>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</si>
  <si>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</si>
  <si>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</si>
  <si>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</si>
  <si>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</si>
  <si>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</si>
  <si>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</si>
  <si>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</si>
  <si>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</si>
  <si>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</si>
  <si>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</si>
  <si>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</si>
  <si>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</si>
  <si>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</si>
  <si>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</si>
  <si>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</si>
  <si>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</si>
  <si>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</si>
  <si>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</si>
  <si>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</si>
  <si>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</si>
  <si>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</si>
  <si>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</si>
  <si>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</si>
  <si>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</si>
  <si>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</si>
  <si>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</si>
  <si>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</si>
  <si>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</si>
  <si>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</si>
  <si>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</si>
  <si>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</si>
  <si>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</si>
  <si>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</si>
  <si>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</si>
  <si>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</si>
  <si>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</si>
  <si>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</si>
  <si>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</si>
  <si>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</si>
  <si>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</si>
  <si>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</si>
  <si>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</si>
  <si>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</si>
  <si>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</si>
  <si>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</si>
  <si>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</si>
  <si>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</si>
  <si>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</si>
  <si>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</si>
  <si>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</si>
  <si>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</si>
  <si>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</si>
  <si>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</si>
  <si>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</si>
  <si>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</si>
  <si>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</si>
  <si>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</si>
  <si>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</si>
  <si>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</si>
  <si>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</si>
  <si>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</si>
  <si>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</si>
  <si>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</si>
  <si>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</si>
  <si>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</si>
  <si>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</si>
  <si>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</si>
  <si>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</si>
  <si>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</si>
  <si>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</si>
  <si>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</si>
  <si>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</si>
  <si>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</si>
  <si>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</si>
  <si>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</si>
  <si>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</si>
  <si>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</si>
  <si>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</si>
  <si>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</si>
  <si>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</si>
  <si>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</si>
  <si>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</si>
  <si>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</si>
  <si>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</si>
  <si>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</si>
  <si>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</si>
  <si>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</si>
  <si>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</si>
  <si>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</si>
  <si>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</si>
  <si>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</si>
  <si>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</si>
  <si>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</si>
  <si>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</si>
  <si>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</si>
  <si>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</si>
  <si>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</si>
  <si>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</si>
  <si>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</si>
  <si>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</si>
  <si>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</si>
  <si>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</si>
  <si>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</si>
  <si>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</si>
  <si>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</si>
  <si>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</si>
  <si>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</si>
  <si>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</si>
  <si>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</si>
  <si>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</si>
  <si>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</si>
  <si>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</si>
  <si>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</si>
  <si>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</si>
  <si>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</si>
  <si>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</si>
  <si>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</si>
  <si>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</si>
  <si>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</si>
  <si>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</si>
  <si>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</si>
  <si>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</si>
  <si>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</si>
  <si>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</si>
  <si>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</si>
  <si>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</si>
  <si>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</si>
  <si>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</si>
  <si>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</si>
  <si>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</si>
  <si>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</si>
  <si>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</si>
  <si>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</si>
  <si>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</si>
  <si>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</si>
  <si>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</si>
  <si>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</si>
  <si>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</si>
  <si>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</si>
  <si>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</si>
  <si>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</si>
  <si>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</si>
  <si>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</si>
  <si>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</si>
  <si>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</si>
  <si>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</si>
  <si>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</si>
  <si>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</si>
  <si>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</si>
  <si>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</si>
  <si>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</si>
  <si>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</si>
  <si>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</si>
  <si>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</si>
  <si>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</si>
  <si>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</si>
  <si>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</si>
  <si>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</si>
  <si>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</si>
  <si>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</si>
  <si>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</si>
  <si>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</si>
  <si>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</si>
  <si>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</si>
  <si>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</si>
  <si>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</si>
  <si>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</si>
  <si>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</si>
  <si>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</si>
  <si>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</si>
  <si>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</si>
  <si>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</si>
  <si>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</si>
  <si>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</si>
  <si>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</si>
  <si>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</si>
  <si>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</si>
  <si>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</si>
  <si>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</si>
  <si>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</si>
  <si>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</si>
  <si>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</si>
  <si>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</si>
  <si>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</si>
  <si>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</si>
  <si>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</si>
  <si>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</si>
  <si>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</si>
  <si>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</si>
  <si>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</si>
  <si>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</si>
  <si>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</si>
  <si>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</si>
  <si>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</si>
  <si>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</si>
  <si>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</si>
  <si>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</si>
  <si>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</si>
  <si>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</si>
  <si>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</si>
  <si>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</si>
  <si>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</si>
  <si>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</si>
  <si>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</si>
  <si>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</si>
  <si>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</si>
  <si>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</si>
  <si>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</si>
  <si>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</si>
  <si>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</si>
  <si>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</si>
  <si>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</si>
  <si>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</si>
  <si>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</si>
  <si>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</si>
  <si>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</si>
  <si>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</si>
  <si>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</si>
  <si>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</si>
  <si>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</si>
  <si>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</si>
  <si>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</si>
  <si>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</si>
  <si>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</si>
  <si>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</si>
  <si>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</si>
  <si>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</si>
  <si>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</si>
  <si>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</si>
  <si>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</si>
  <si>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</si>
  <si>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</si>
  <si>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</si>
  <si>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</si>
  <si>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</si>
  <si>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</si>
  <si>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</si>
  <si>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</si>
  <si>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</si>
  <si>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</si>
  <si>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</si>
  <si>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</si>
  <si>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</si>
  <si>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</si>
  <si>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</si>
  <si>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</si>
  <si>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</si>
  <si>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</si>
  <si>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</si>
  <si>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</si>
  <si>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</si>
  <si>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</si>
  <si>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</si>
  <si>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</si>
  <si>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</si>
  <si>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</si>
  <si>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</si>
  <si>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</si>
  <si>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</si>
  <si>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</si>
  <si>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</si>
  <si>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</si>
  <si>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</si>
  <si>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</si>
  <si>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</si>
  <si>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</si>
  <si>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</si>
  <si>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</si>
  <si>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</si>
  <si>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</si>
  <si>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</si>
  <si>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</si>
  <si>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</si>
  <si>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</si>
  <si>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</si>
  <si>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</si>
  <si>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</si>
  <si>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</si>
  <si>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</si>
  <si>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</si>
  <si>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</si>
  <si>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</si>
  <si>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</si>
  <si>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</si>
  <si>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</si>
  <si>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</si>
  <si>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</si>
  <si>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</si>
  <si>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</si>
  <si>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</si>
  <si>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</si>
  <si>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</si>
  <si>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</si>
  <si>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</si>
  <si>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</si>
  <si>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</si>
  <si>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</si>
  <si>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</si>
  <si>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</si>
  <si>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</si>
  <si>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</si>
  <si>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</si>
  <si>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</si>
  <si>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</si>
  <si>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</si>
  <si>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</si>
  <si>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</si>
  <si>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</si>
  <si>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</si>
  <si>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</si>
  <si>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</si>
  <si>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</si>
  <si>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</si>
  <si>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</si>
  <si>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</si>
  <si>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</si>
  <si>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</si>
  <si>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</si>
  <si>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</si>
  <si>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</si>
  <si>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</si>
  <si>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</si>
  <si>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</si>
  <si>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</si>
  <si>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</si>
  <si>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</si>
  <si>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</si>
  <si>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</si>
  <si>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</si>
  <si>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</si>
  <si>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</si>
  <si>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</si>
  <si>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</si>
  <si>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</si>
  <si>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</si>
  <si>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</si>
  <si>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</si>
  <si>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</si>
  <si>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</si>
  <si>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</si>
  <si>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</si>
  <si>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</si>
  <si>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</si>
  <si>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</si>
  <si>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</si>
  <si>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</si>
  <si>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</si>
  <si>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</si>
  <si>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</si>
  <si>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</si>
  <si>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</si>
  <si>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</si>
  <si>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</si>
  <si>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</si>
  <si>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</si>
  <si>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</si>
  <si>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</si>
  <si>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</si>
  <si>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</si>
  <si>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</si>
  <si>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</si>
  <si>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</si>
  <si>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</si>
  <si>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</si>
  <si>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</si>
  <si>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</si>
  <si>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</si>
  <si>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</si>
  <si>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</si>
  <si>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</si>
  <si>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</si>
  <si>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</si>
  <si>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</si>
  <si>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</si>
  <si>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</si>
  <si>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</si>
  <si>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</si>
  <si>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</si>
  <si>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</si>
  <si>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</si>
  <si>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</si>
  <si>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</si>
  <si>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</si>
  <si>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</si>
  <si>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</si>
  <si>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</si>
  <si>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</si>
  <si>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</si>
  <si>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</si>
  <si>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</si>
  <si>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</si>
  <si>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</si>
  <si>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</si>
  <si>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</si>
  <si>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</si>
  <si>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</si>
  <si>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</si>
  <si>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</si>
  <si>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</si>
  <si>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</si>
  <si>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</si>
  <si>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</si>
  <si>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</si>
  <si>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</si>
  <si>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</si>
  <si>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</si>
  <si>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</si>
  <si>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</si>
  <si>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</si>
  <si>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</si>
  <si>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</si>
  <si>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</si>
  <si>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</si>
  <si>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</si>
  <si>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</si>
  <si>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</si>
  <si>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</si>
  <si>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</si>
  <si>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</si>
  <si>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</si>
  <si>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</si>
  <si>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</si>
  <si>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</si>
  <si>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</si>
  <si>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</si>
  <si>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</si>
  <si>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</si>
  <si>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</si>
  <si>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</si>
  <si>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</si>
  <si>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</si>
  <si>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</si>
  <si>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</si>
  <si>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</si>
  <si>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</si>
  <si>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</si>
  <si>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</si>
  <si>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</si>
  <si>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</si>
  <si>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</si>
  <si>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</si>
  <si>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</si>
  <si>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</si>
  <si>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</si>
  <si>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</si>
  <si>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</si>
  <si>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</si>
  <si>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</si>
  <si>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</si>
  <si>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</si>
  <si>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</si>
  <si>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</si>
  <si>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</si>
  <si>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</si>
  <si>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</si>
  <si>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</si>
  <si>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</si>
  <si>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</si>
  <si>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</si>
  <si>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</si>
  <si>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</si>
  <si>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</si>
  <si>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</si>
  <si>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</si>
  <si>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</si>
  <si>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</si>
  <si>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</si>
  <si>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</si>
  <si>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</si>
  <si>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</si>
  <si>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</si>
  <si>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</si>
  <si>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</si>
  <si>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</si>
  <si>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</si>
  <si>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</si>
  <si>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</si>
  <si>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</si>
  <si>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</si>
  <si>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</si>
  <si>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</si>
  <si>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</si>
  <si>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</si>
  <si>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</si>
  <si>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</si>
  <si>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</si>
  <si>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</si>
  <si>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</si>
  <si>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</si>
  <si>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</si>
  <si>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</si>
  <si>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</si>
  <si>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</si>
  <si>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</si>
  <si>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</si>
  <si>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</si>
  <si>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</si>
  <si>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</si>
  <si>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</si>
  <si>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</si>
  <si>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</si>
  <si>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</si>
  <si>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</si>
  <si>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</si>
  <si>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</si>
  <si>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</si>
  <si>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</si>
  <si>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</si>
  <si>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</si>
  <si>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</si>
  <si>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</si>
  <si>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</si>
  <si>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</si>
  <si>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</si>
  <si>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</si>
  <si>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</si>
  <si>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</si>
  <si>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</si>
  <si>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</si>
  <si>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</si>
  <si>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</si>
  <si>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</si>
  <si>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</si>
  <si>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</si>
  <si>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</si>
  <si>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</si>
  <si>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</si>
  <si>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</si>
  <si>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</si>
  <si>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</si>
  <si>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</si>
  <si>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</si>
  <si>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</si>
  <si>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</si>
  <si>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</si>
  <si>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</si>
  <si>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</si>
  <si>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</si>
  <si>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</si>
  <si>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</si>
  <si>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</si>
  <si>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</si>
  <si>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</si>
  <si>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</si>
  <si>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</si>
  <si>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</si>
  <si>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</si>
  <si>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</si>
  <si>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</si>
  <si>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</si>
  <si>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</si>
  <si>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</si>
  <si>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</si>
  <si>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</si>
  <si>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</si>
  <si>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</si>
  <si>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</si>
  <si>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</si>
  <si>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</si>
  <si>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</si>
  <si>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</si>
  <si>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</si>
  <si>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</si>
  <si>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</si>
  <si>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</si>
  <si>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</si>
  <si>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</si>
  <si>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</si>
  <si>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</si>
  <si>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</si>
  <si>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</si>
  <si>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</si>
  <si>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</si>
  <si>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</si>
  <si>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</si>
  <si>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</si>
  <si>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</si>
  <si>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</si>
  <si>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</si>
  <si>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</si>
  <si>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</si>
  <si>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</si>
  <si>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</si>
  <si>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</si>
  <si>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</si>
  <si>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</si>
  <si>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</si>
  <si>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</si>
  <si>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</si>
  <si>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</si>
  <si>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</si>
  <si>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</si>
  <si>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</si>
  <si>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</si>
  <si>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</si>
  <si>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</si>
  <si>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</si>
  <si>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</si>
  <si>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</si>
  <si>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</si>
  <si>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</si>
  <si>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</si>
  <si>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</si>
  <si>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</si>
  <si>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</si>
  <si>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</si>
  <si>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</si>
  <si>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</si>
  <si>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</si>
  <si>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</si>
  <si>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</si>
  <si>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</si>
  <si>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</si>
  <si>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</si>
  <si>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</si>
  <si>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</si>
  <si>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</si>
  <si>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</si>
  <si>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</si>
  <si>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</si>
  <si>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</si>
  <si>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</si>
  <si>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</si>
  <si>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</si>
  <si>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</si>
  <si>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</si>
  <si>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</si>
  <si>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</si>
  <si>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</si>
  <si>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</si>
  <si>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</si>
  <si>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</si>
  <si>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</si>
  <si>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</si>
  <si>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</si>
  <si>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</si>
  <si>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</si>
  <si>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</si>
  <si>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</si>
  <si>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</si>
  <si>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</si>
  <si>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</si>
  <si>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</si>
  <si>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</si>
  <si>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</si>
  <si>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</si>
  <si>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</si>
  <si>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</si>
  <si>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</si>
  <si>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</si>
  <si>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</si>
  <si>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</si>
  <si>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</si>
  <si>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</si>
  <si>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</si>
  <si>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</si>
  <si>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</si>
  <si>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</si>
  <si>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</si>
  <si>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</si>
  <si>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</si>
  <si>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</si>
  <si>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</si>
  <si>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</si>
  <si>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</si>
  <si>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</si>
  <si>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</si>
  <si>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</si>
  <si>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</si>
  <si>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</si>
  <si>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</si>
  <si>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</si>
  <si>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</si>
  <si>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</si>
  <si>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</si>
  <si>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</si>
  <si>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</si>
  <si>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</si>
  <si>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</si>
  <si>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</si>
  <si>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</si>
  <si>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</si>
  <si>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</si>
  <si>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</si>
  <si>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</si>
  <si>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</si>
  <si>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</si>
  <si>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</si>
  <si>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</si>
  <si>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</si>
  <si>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</si>
  <si>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</si>
  <si>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</si>
  <si>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</si>
  <si>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</si>
  <si>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</si>
  <si>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</si>
  <si>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</si>
  <si>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</si>
  <si>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</si>
  <si>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</si>
  <si>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</si>
  <si>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</si>
  <si>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</si>
  <si>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</si>
  <si>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</si>
  <si>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</si>
  <si>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</si>
  <si>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</si>
  <si>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</si>
  <si>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</si>
  <si>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</si>
  <si>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</si>
  <si>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</si>
  <si>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</si>
  <si>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</si>
  <si>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</si>
  <si>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</si>
  <si>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</si>
  <si>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</si>
  <si>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</si>
  <si>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</si>
  <si>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</si>
  <si>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</si>
  <si>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</si>
  <si>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</si>
  <si>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</si>
  <si>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</si>
  <si>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</si>
  <si>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</si>
  <si>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</si>
  <si>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</si>
  <si>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</si>
  <si>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</si>
  <si>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</si>
  <si>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</si>
  <si>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</si>
  <si>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</si>
  <si>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</si>
  <si>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</si>
  <si>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</si>
  <si>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</si>
  <si>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</si>
  <si>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</si>
  <si>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</si>
  <si>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</si>
  <si>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</si>
  <si>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</si>
  <si>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</si>
  <si>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</si>
  <si>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</si>
  <si>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</si>
  <si>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</si>
  <si>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</si>
  <si>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</si>
  <si>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</si>
  <si>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</si>
  <si>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</si>
  <si>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</si>
  <si>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</si>
  <si>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</si>
  <si>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</si>
  <si>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</si>
  <si>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</si>
  <si>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</si>
  <si>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</si>
  <si>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</si>
  <si>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</si>
  <si>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</si>
  <si>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</si>
  <si>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</si>
  <si>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</si>
  <si>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</si>
  <si>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</si>
  <si>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</si>
  <si>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</si>
  <si>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</si>
  <si>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</si>
  <si>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</si>
  <si>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</si>
  <si>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</si>
  <si>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</si>
  <si>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</si>
  <si>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</si>
  <si>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</si>
  <si>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</si>
  <si>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</si>
  <si>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</si>
  <si>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</si>
  <si>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</si>
  <si>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</si>
  <si>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</si>
  <si>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</si>
  <si>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</si>
  <si>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</si>
  <si>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</si>
  <si>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</si>
  <si>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</si>
  <si>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</si>
  <si>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</si>
  <si>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</si>
  <si>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</si>
  <si>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</si>
  <si>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</si>
  <si>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</si>
  <si>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</si>
  <si>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</si>
  <si>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</si>
  <si>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</si>
  <si>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</si>
  <si>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</si>
  <si>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</si>
  <si>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</si>
  <si>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</si>
  <si>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</si>
  <si>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</si>
  <si>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</si>
  <si>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</si>
  <si>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</si>
  <si>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</si>
  <si>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</si>
  <si>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</si>
  <si>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</si>
  <si>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</si>
  <si>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</si>
  <si>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</si>
  <si>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</si>
  <si>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</si>
  <si>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</si>
  <si>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</si>
  <si>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</si>
  <si>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</si>
  <si>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</si>
  <si>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</si>
  <si>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</si>
  <si>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</si>
  <si>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</si>
  <si>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</si>
  <si>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</si>
  <si>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</si>
  <si>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</si>
  <si>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</si>
  <si>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</si>
  <si>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</si>
  <si>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</si>
  <si>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</si>
  <si>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</si>
  <si>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</si>
  <si>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</si>
  <si>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</si>
  <si>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</si>
  <si>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</si>
  <si>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</si>
  <si>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</si>
  <si>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</si>
  <si>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</si>
  <si>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</si>
  <si>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</si>
  <si>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</si>
  <si>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</si>
  <si>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</si>
  <si>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</si>
  <si>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</si>
  <si>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</si>
  <si>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</si>
  <si>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</si>
  <si>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</si>
  <si>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</si>
  <si>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</si>
  <si>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</si>
  <si>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</si>
  <si>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</si>
  <si>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</si>
  <si>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</si>
  <si>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</si>
  <si>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</si>
  <si>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</si>
  <si>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</si>
  <si>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</si>
  <si>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</si>
  <si>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</si>
  <si>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</si>
  <si>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</si>
  <si>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</si>
  <si>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</si>
  <si>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</si>
  <si>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</si>
  <si>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</si>
  <si>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</si>
  <si>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</si>
  <si>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</si>
  <si>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</si>
  <si>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</si>
  <si>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</si>
  <si>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</si>
  <si>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</si>
  <si>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</si>
  <si>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</si>
  <si>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</si>
  <si>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</si>
  <si>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</si>
  <si>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</si>
  <si>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</si>
  <si>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</si>
  <si>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</si>
  <si>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</si>
  <si>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</si>
  <si>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</si>
  <si>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</si>
  <si>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</si>
  <si>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</si>
  <si>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</si>
  <si>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</si>
  <si>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</si>
  <si>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</si>
  <si>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</si>
  <si>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</si>
  <si>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</si>
  <si>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</si>
  <si>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</si>
  <si>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</si>
  <si>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</si>
  <si>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</si>
  <si>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</si>
  <si>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</si>
  <si>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</si>
  <si>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</si>
  <si>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</si>
  <si>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</si>
  <si>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</si>
  <si>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</si>
  <si>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</si>
  <si>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</si>
  <si>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</si>
  <si>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</si>
  <si>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</si>
  <si>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</si>
  <si>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</si>
  <si>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</si>
  <si>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</si>
  <si>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</si>
  <si>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</si>
  <si>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</si>
  <si>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</si>
  <si>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</si>
  <si>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</si>
  <si>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</si>
  <si>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</si>
  <si>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</si>
  <si>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</si>
  <si>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</si>
  <si>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</si>
  <si>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</si>
  <si>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</si>
  <si>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</si>
  <si>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</si>
  <si>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</si>
  <si>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</si>
  <si>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</si>
  <si>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</si>
  <si>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</si>
  <si>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</si>
  <si>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</si>
  <si>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</si>
  <si>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</si>
  <si>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</si>
  <si>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</si>
  <si>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</si>
  <si>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</si>
  <si>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</si>
  <si>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</si>
  <si>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</si>
  <si>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</si>
  <si>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</si>
  <si>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</si>
  <si>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</si>
  <si>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</si>
  <si>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</si>
  <si>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</si>
  <si>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</si>
  <si>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</si>
  <si>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</si>
  <si>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</si>
  <si>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</si>
  <si>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</si>
  <si>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</si>
  <si>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</si>
  <si>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</si>
  <si>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</si>
  <si>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</si>
  <si>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</si>
  <si>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</si>
  <si>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</si>
  <si>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</si>
  <si>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</si>
  <si>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</si>
  <si>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</si>
  <si>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</si>
  <si>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</si>
  <si>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</si>
  <si>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</si>
  <si>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</si>
  <si>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</si>
  <si>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</si>
  <si>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</si>
  <si>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</si>
  <si>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</si>
  <si>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</si>
  <si>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</si>
  <si>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</si>
  <si>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</si>
  <si>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</si>
  <si>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</si>
  <si>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</si>
  <si>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</si>
  <si>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</si>
  <si>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</si>
  <si>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</si>
  <si>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</si>
  <si>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</si>
  <si>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</si>
  <si>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</si>
  <si>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</si>
  <si>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</si>
  <si>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</si>
  <si>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</si>
  <si>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</si>
  <si>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</si>
  <si>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</si>
  <si>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</si>
  <si>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</si>
  <si>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</si>
  <si>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</si>
  <si>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</si>
  <si>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</si>
  <si>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</si>
  <si>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</si>
  <si>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</si>
  <si>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</si>
  <si>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</si>
  <si>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</si>
  <si>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</si>
  <si>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</si>
  <si>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</si>
  <si>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</si>
  <si>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</si>
  <si>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</si>
  <si>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</si>
  <si>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</si>
  <si>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</si>
  <si>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</si>
  <si>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</si>
  <si>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</si>
  <si>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</si>
  <si>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</si>
  <si>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</si>
  <si>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</si>
  <si>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</si>
  <si>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</si>
  <si>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</si>
  <si>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</si>
  <si>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</si>
  <si>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</si>
  <si>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</si>
  <si>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</si>
  <si>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</si>
  <si>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</si>
  <si>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</si>
  <si>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</si>
  <si>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</si>
  <si>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</si>
  <si>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</si>
  <si>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</si>
  <si>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</si>
  <si>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</si>
  <si>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</si>
  <si>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</si>
  <si>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</si>
  <si>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</si>
  <si>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</si>
  <si>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</si>
  <si>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</si>
  <si>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</si>
  <si>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</si>
  <si>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</si>
  <si>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</si>
  <si>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</si>
  <si>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</si>
  <si>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</si>
  <si>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</si>
  <si>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</si>
  <si>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</si>
  <si>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</si>
  <si>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</si>
  <si>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</si>
  <si>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</si>
  <si>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</si>
  <si>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</si>
  <si>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</si>
  <si>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</si>
  <si>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</si>
  <si>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</si>
  <si>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</si>
  <si>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</si>
  <si>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</si>
  <si>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</si>
  <si>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</si>
  <si>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</si>
  <si>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</si>
  <si>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</si>
  <si>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</si>
  <si>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</si>
  <si>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</si>
  <si>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</si>
  <si>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</si>
  <si>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</si>
  <si>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</si>
  <si>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</si>
  <si>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</si>
  <si>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</si>
  <si>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</si>
  <si>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</si>
  <si>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</si>
  <si>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</si>
  <si>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</si>
  <si>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</si>
  <si>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</si>
  <si>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</si>
  <si>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</si>
  <si>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</si>
  <si>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</si>
  <si>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</si>
  <si>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</si>
  <si>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</si>
  <si>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</si>
  <si>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</si>
  <si>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</si>
  <si>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</si>
  <si>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</si>
  <si>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</si>
  <si>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</si>
  <si>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</si>
  <si>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</si>
  <si>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</si>
  <si>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</si>
  <si>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</si>
  <si>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</si>
  <si>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</si>
  <si>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</si>
  <si>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</si>
  <si>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</si>
  <si>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</si>
  <si>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</si>
  <si>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</si>
  <si>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</si>
  <si>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</si>
  <si>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</si>
  <si>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</si>
  <si>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</si>
  <si>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</si>
  <si>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</si>
  <si>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</si>
  <si>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</si>
  <si>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</si>
  <si>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</si>
  <si>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</si>
  <si>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</si>
  <si>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</si>
  <si>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</si>
  <si>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</si>
  <si>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</si>
  <si>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</si>
  <si>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</si>
  <si>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</si>
  <si>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</si>
  <si>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</si>
  <si>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</si>
  <si>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</si>
  <si>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</si>
  <si>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</si>
  <si>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</si>
  <si>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</si>
  <si>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</si>
  <si>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</si>
  <si>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</si>
  <si>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</si>
  <si>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</si>
  <si>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</si>
  <si>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</si>
  <si>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</si>
  <si>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</si>
  <si>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</si>
  <si>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</si>
  <si>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</si>
  <si>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</si>
  <si>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</si>
  <si>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</si>
  <si>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</si>
  <si>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</si>
  <si>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</si>
  <si>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</si>
  <si>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</si>
  <si>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</si>
  <si>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</si>
  <si>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</si>
  <si>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</si>
  <si>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</si>
  <si>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</si>
  <si>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</si>
  <si>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</si>
  <si>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</si>
  <si>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</si>
  <si>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</si>
  <si>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</si>
  <si>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</si>
  <si>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</si>
  <si>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</si>
  <si>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</si>
  <si>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</si>
  <si>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</si>
  <si>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</si>
  <si>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</si>
  <si>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</si>
  <si>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</si>
  <si>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</si>
  <si>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</si>
  <si>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</si>
  <si>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</si>
  <si>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</si>
  <si>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</si>
  <si>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</si>
  <si>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</si>
  <si>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</si>
  <si>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</si>
  <si>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</si>
  <si>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</si>
  <si>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</si>
  <si>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</si>
  <si>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</si>
  <si>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</si>
  <si>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</si>
  <si>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</si>
  <si>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</si>
  <si>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</si>
  <si>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</si>
  <si>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</si>
  <si>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</si>
  <si>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</si>
  <si>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</si>
  <si>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</si>
  <si>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</si>
  <si>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</si>
  <si>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</si>
  <si>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</si>
  <si>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</si>
  <si>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</si>
  <si>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</si>
  <si>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</si>
  <si>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</si>
  <si>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</si>
  <si>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</si>
  <si>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</si>
  <si>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</si>
  <si>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</si>
  <si>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</si>
  <si>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</si>
  <si>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</si>
  <si>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</si>
  <si>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</si>
  <si>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</si>
  <si>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</si>
  <si>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</si>
  <si>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</si>
  <si>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</si>
  <si>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</si>
  <si>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</si>
  <si>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</si>
  <si>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</si>
  <si>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</si>
  <si>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</si>
  <si>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</si>
  <si>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</si>
  <si>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</si>
  <si>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</si>
  <si>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</si>
  <si>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</si>
  <si>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</si>
  <si>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</si>
  <si>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</si>
  <si>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</si>
  <si>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</si>
  <si>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</si>
  <si>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</si>
  <si>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</si>
  <si>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</si>
  <si>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</si>
  <si>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</si>
  <si>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</si>
  <si>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</si>
  <si>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</si>
  <si>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</si>
  <si>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</si>
  <si>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</si>
  <si>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</si>
  <si>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</si>
  <si>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</si>
  <si>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</si>
  <si>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</si>
  <si>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</si>
  <si>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</si>
  <si>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</si>
  <si>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</si>
  <si>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</si>
  <si>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</si>
  <si>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</si>
  <si>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</si>
  <si>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</si>
  <si>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</si>
  <si>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</si>
  <si>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</si>
  <si>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</si>
  <si>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</si>
  <si>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</si>
  <si>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</si>
  <si>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</si>
  <si>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</si>
  <si>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</si>
  <si>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</si>
  <si>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</si>
  <si>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</si>
  <si>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</si>
  <si>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</si>
  <si>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</si>
  <si>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</si>
  <si>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</si>
  <si>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</si>
  <si>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</si>
  <si>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</si>
  <si>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</si>
  <si>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</si>
  <si>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</si>
  <si>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</si>
  <si>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</si>
  <si>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</si>
  <si>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</si>
  <si>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</si>
  <si>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</si>
  <si>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</si>
  <si>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</si>
  <si>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</si>
  <si>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</si>
  <si>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</si>
  <si>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</si>
  <si>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</si>
  <si>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</si>
  <si>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</si>
  <si>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</si>
  <si>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</si>
  <si>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</si>
  <si>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</si>
  <si>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</si>
  <si>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</si>
  <si>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</si>
  <si>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</si>
  <si>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</si>
  <si>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</si>
  <si>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</si>
  <si>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</si>
  <si>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</si>
  <si>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</si>
  <si>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</si>
  <si>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</si>
  <si>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</si>
  <si>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</si>
  <si>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</si>
  <si>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</si>
  <si>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</si>
  <si>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</si>
  <si>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</si>
  <si>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</si>
  <si>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</si>
  <si>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</si>
  <si>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</si>
  <si>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</si>
  <si>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</si>
  <si>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</si>
  <si>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</si>
  <si>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</si>
  <si>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</si>
  <si>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</si>
  <si>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</si>
  <si>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</si>
  <si>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</si>
  <si>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</si>
  <si>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</si>
  <si>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</si>
  <si>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</si>
  <si>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</si>
  <si>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</si>
  <si>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</si>
  <si>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</si>
  <si>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</si>
  <si>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</si>
  <si>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</si>
  <si>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</si>
  <si>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</si>
  <si>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</si>
  <si>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</si>
  <si>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</si>
  <si>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</si>
  <si>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</si>
  <si>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</si>
  <si>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</si>
  <si>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</si>
  <si>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</si>
  <si>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</si>
  <si>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</si>
  <si>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</si>
  <si>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</si>
  <si>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</si>
  <si>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</si>
  <si>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</si>
  <si>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</si>
  <si>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</si>
  <si>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</si>
  <si>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</si>
  <si>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</si>
  <si>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</si>
  <si>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</si>
  <si>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</si>
  <si>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</si>
  <si>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</si>
  <si>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</si>
  <si>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</si>
  <si>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</si>
  <si>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</si>
  <si>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</si>
  <si>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</si>
  <si>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</si>
  <si>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</si>
  <si>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</si>
  <si>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</si>
  <si>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</si>
  <si>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</si>
  <si>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</si>
  <si>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</si>
  <si>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</si>
  <si>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</si>
  <si>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</si>
  <si>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</si>
  <si>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</si>
  <si>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</si>
  <si>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</si>
  <si>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</si>
  <si>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</si>
  <si>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</si>
  <si>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</si>
  <si>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</si>
  <si>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</si>
  <si>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</si>
  <si>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</si>
  <si>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</si>
  <si>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</si>
  <si>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</si>
  <si>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</si>
  <si>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</si>
  <si>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</si>
  <si>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</si>
  <si>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</si>
  <si>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</si>
  <si>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</si>
  <si>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</si>
  <si>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</si>
  <si>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</si>
  <si>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</si>
  <si>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</si>
  <si>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</si>
  <si>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</si>
  <si>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</si>
  <si>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</si>
  <si>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</si>
  <si>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</si>
  <si>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</si>
  <si>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</si>
  <si>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</si>
  <si>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</si>
  <si>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</si>
  <si>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</si>
  <si>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</si>
  <si>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</si>
  <si>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</si>
  <si>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</si>
  <si>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</si>
  <si>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</si>
  <si>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</si>
  <si>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</si>
  <si>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</si>
  <si>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</si>
  <si>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</si>
  <si>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</si>
  <si>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</si>
  <si>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</si>
  <si>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</si>
  <si>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</si>
  <si>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</si>
  <si>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</si>
  <si>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</si>
  <si>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</si>
  <si>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</si>
  <si>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</si>
  <si>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</si>
  <si>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</si>
  <si>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</si>
  <si>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</si>
  <si>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</si>
  <si>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</si>
  <si>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</si>
  <si>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</si>
  <si>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</si>
  <si>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</si>
  <si>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</si>
  <si>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</si>
  <si>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</si>
  <si>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</si>
  <si>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</si>
  <si>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</si>
  <si>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</si>
  <si>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</si>
  <si>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</si>
  <si>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</si>
  <si>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</si>
  <si>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</si>
  <si>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</si>
  <si>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</si>
  <si>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</si>
  <si>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</si>
  <si>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</si>
  <si>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</si>
  <si>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</si>
  <si>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</si>
  <si>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</si>
  <si>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</si>
  <si>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</si>
  <si>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</si>
  <si>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</si>
  <si>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</si>
  <si>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</si>
  <si>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</si>
  <si>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</si>
  <si>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</si>
  <si>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</si>
  <si>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</si>
  <si>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</si>
  <si>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</si>
  <si>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</si>
  <si>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</si>
  <si>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</si>
  <si>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</si>
  <si>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</si>
  <si>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</si>
  <si>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</si>
  <si>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</si>
  <si>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</si>
  <si>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</si>
  <si>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</si>
  <si>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</si>
  <si>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</si>
  <si>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</si>
  <si>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</si>
  <si>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</si>
  <si>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</si>
  <si>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</si>
  <si>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</si>
  <si>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</si>
  <si>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</si>
  <si>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</si>
  <si>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</si>
  <si>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</si>
  <si>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</si>
  <si>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</si>
  <si>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</si>
  <si>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</si>
  <si>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</si>
  <si>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</si>
  <si>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</si>
  <si>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</si>
  <si>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</si>
  <si>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</si>
  <si>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</si>
  <si>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</si>
  <si>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</si>
  <si>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</si>
  <si>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</si>
  <si>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</si>
  <si>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</si>
  <si>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</si>
  <si>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</si>
  <si>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</si>
  <si>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</si>
  <si>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</si>
  <si>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</si>
  <si>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</si>
  <si>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</si>
  <si>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</si>
  <si>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</si>
  <si>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</si>
  <si>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</si>
  <si>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</si>
  <si>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</si>
  <si>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</si>
  <si>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</si>
  <si>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</si>
  <si>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</si>
  <si>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</si>
  <si>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</si>
  <si>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</si>
  <si>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</si>
  <si>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</si>
  <si>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</si>
  <si>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</si>
  <si>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</si>
  <si>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</si>
  <si>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</si>
  <si>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</si>
  <si>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</si>
  <si>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</si>
  <si>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</si>
  <si>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</si>
  <si>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</si>
  <si>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</si>
  <si>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</si>
  <si>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</si>
  <si>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</si>
  <si>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</si>
  <si>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</si>
  <si>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</si>
  <si>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</si>
  <si>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</si>
  <si>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</si>
  <si>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</si>
  <si>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</si>
  <si>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</si>
  <si>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</si>
  <si>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</si>
  <si>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</si>
  <si>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</si>
  <si>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</si>
  <si>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</si>
  <si>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</si>
  <si>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</si>
  <si>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</si>
  <si>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</si>
  <si>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</si>
  <si>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</si>
  <si>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</si>
  <si>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</si>
  <si>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</si>
  <si>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</si>
  <si>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</si>
  <si>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</si>
  <si>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</si>
  <si>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</si>
  <si>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</si>
  <si>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</si>
  <si>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</si>
  <si>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</si>
  <si>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</si>
  <si>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</si>
  <si>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</si>
  <si>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</si>
  <si>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</si>
  <si>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</si>
  <si>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</si>
  <si>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</si>
  <si>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</si>
  <si>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</si>
  <si>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</si>
  <si>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</si>
  <si>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</si>
  <si>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</si>
  <si>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</si>
  <si>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</si>
  <si>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</si>
  <si>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</si>
  <si>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</si>
  <si>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</si>
  <si>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</si>
  <si>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</si>
  <si>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</si>
  <si>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</si>
  <si>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</si>
  <si>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</si>
  <si>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</si>
  <si>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</si>
  <si>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</si>
  <si>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</si>
  <si>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</si>
  <si>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</si>
  <si>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</si>
  <si>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</si>
  <si>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</si>
  <si>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</si>
  <si>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</si>
  <si>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</si>
  <si>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</si>
  <si>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</si>
  <si>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</si>
  <si>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</si>
  <si>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</si>
  <si>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</si>
  <si>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</si>
  <si>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</si>
  <si>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</si>
  <si>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</si>
  <si>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</si>
  <si>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</si>
  <si>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</si>
  <si>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</si>
  <si>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</si>
  <si>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</si>
  <si>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</si>
  <si>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</si>
  <si>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</si>
  <si>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</si>
  <si>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</si>
  <si>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</si>
  <si>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</si>
  <si>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</si>
  <si>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</si>
  <si>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</si>
  <si>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</si>
  <si>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</si>
  <si>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</si>
  <si>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</si>
  <si>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</si>
  <si>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</si>
  <si>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</si>
  <si>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</si>
  <si>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</si>
  <si>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</si>
  <si>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</si>
  <si>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</si>
  <si>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</si>
  <si>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</si>
  <si>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</si>
  <si>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</si>
  <si>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</si>
  <si>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</si>
  <si>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</si>
  <si>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</si>
  <si>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</si>
  <si>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</si>
  <si>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</si>
  <si>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</si>
  <si>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</si>
  <si>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</si>
  <si>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</si>
  <si>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</si>
  <si>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</si>
  <si>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</si>
  <si>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</si>
  <si>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</si>
  <si>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</si>
  <si>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</si>
  <si>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</si>
  <si>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</si>
  <si>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</si>
  <si>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</si>
  <si>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</si>
  <si>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</si>
  <si>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</si>
  <si>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</si>
  <si>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</si>
  <si>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</si>
  <si>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</si>
  <si>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</si>
  <si>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</si>
  <si>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</si>
  <si>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</si>
  <si>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</si>
  <si>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</si>
  <si>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</si>
  <si>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</si>
  <si>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</si>
  <si>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</si>
  <si>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</si>
  <si>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</si>
  <si>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</si>
  <si>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</si>
  <si>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</si>
  <si>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</si>
  <si>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</si>
  <si>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</si>
  <si>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</si>
  <si>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</si>
  <si>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</si>
  <si>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</si>
  <si>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</si>
  <si>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</si>
  <si>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</si>
  <si>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</si>
  <si>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</si>
  <si>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</si>
  <si>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</si>
  <si>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</si>
  <si>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</si>
  <si>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</si>
  <si>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</si>
  <si>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</si>
  <si>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</si>
  <si>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</si>
  <si>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</si>
  <si>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</si>
  <si>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</si>
  <si>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</si>
  <si>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</si>
  <si>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</si>
  <si>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</si>
  <si>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</si>
  <si>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</si>
  <si>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</si>
  <si>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</si>
  <si>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</si>
  <si>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</si>
  <si>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</si>
  <si>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</si>
  <si>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</si>
  <si>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</si>
  <si>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</si>
  <si>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</si>
  <si>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</si>
  <si>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</si>
  <si>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</si>
  <si>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</si>
  <si>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</si>
  <si>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</si>
  <si>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</si>
  <si>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</si>
  <si>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</si>
  <si>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</si>
  <si>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</si>
  <si>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</si>
  <si>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</si>
  <si>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</si>
  <si>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</si>
  <si>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</si>
  <si>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</si>
  <si>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</si>
  <si>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</si>
  <si>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</si>
  <si>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</si>
  <si>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</si>
  <si>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</si>
  <si>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</si>
  <si>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</si>
  <si>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</si>
  <si>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</si>
  <si>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</si>
  <si>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</si>
  <si>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</si>
  <si>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</si>
  <si>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</si>
  <si>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</si>
  <si>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</si>
  <si>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</si>
  <si>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</si>
  <si>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</si>
  <si>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</si>
  <si>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</si>
  <si>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</si>
  <si>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</si>
  <si>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</si>
  <si>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</si>
  <si>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</si>
  <si>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</si>
  <si>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</si>
  <si>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</si>
  <si>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</si>
  <si>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</si>
  <si>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</si>
  <si>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</si>
  <si>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</si>
  <si>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</si>
  <si>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</si>
  <si>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</si>
  <si>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</si>
  <si>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</si>
  <si>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</si>
  <si>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</si>
  <si>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</si>
  <si>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</si>
  <si>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</si>
  <si>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</si>
  <si>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</si>
  <si>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</si>
  <si>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</si>
  <si>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</si>
  <si>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</si>
  <si>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</si>
  <si>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</si>
  <si>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</si>
  <si>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</si>
  <si>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</si>
  <si>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</si>
  <si>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</si>
  <si>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</si>
  <si>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</si>
  <si>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</si>
  <si>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</si>
  <si>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</si>
  <si>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</si>
  <si>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</si>
  <si>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</si>
  <si>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</si>
  <si>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</si>
  <si>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</si>
  <si>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</si>
  <si>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</si>
  <si>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</si>
  <si>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</si>
  <si>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</si>
  <si>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</si>
  <si>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</si>
  <si>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</si>
  <si>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</si>
  <si>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</si>
  <si>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</si>
  <si>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</si>
  <si>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</si>
  <si>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</si>
  <si>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</si>
  <si>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</si>
  <si>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</si>
  <si>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</si>
  <si>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</si>
  <si>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</si>
  <si>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</si>
  <si>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</si>
  <si>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</si>
  <si>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</si>
  <si>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</si>
  <si>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</si>
  <si>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</si>
  <si>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</si>
  <si>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</si>
  <si>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</si>
  <si>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</si>
  <si>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</si>
  <si>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</si>
  <si>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</si>
  <si>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</si>
  <si>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</si>
  <si>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</si>
  <si>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</si>
  <si>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</si>
  <si>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</si>
  <si>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</si>
  <si>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</si>
  <si>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</si>
  <si>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</si>
  <si>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</si>
  <si>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</si>
  <si>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</si>
  <si>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</si>
  <si>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</si>
  <si>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</si>
  <si>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</si>
  <si>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</si>
  <si>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</si>
  <si>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</si>
  <si>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</si>
  <si>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</si>
  <si>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</si>
  <si>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</si>
  <si>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</si>
  <si>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</si>
  <si>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</si>
  <si>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</si>
  <si>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</si>
  <si>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</si>
  <si>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</si>
  <si>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</si>
  <si>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</si>
  <si>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</si>
  <si>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</si>
  <si>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</si>
  <si>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</si>
  <si>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</si>
  <si>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</si>
  <si>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</si>
  <si>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</si>
  <si>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</si>
  <si>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</si>
  <si>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</si>
  <si>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</si>
  <si>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</si>
  <si>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</si>
  <si>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</si>
  <si>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</si>
  <si>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</si>
  <si>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</si>
  <si>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</si>
  <si>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</si>
  <si>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</si>
  <si>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</si>
  <si>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</si>
  <si>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</si>
  <si>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</si>
  <si>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</si>
  <si>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</si>
  <si>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</si>
  <si>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</si>
  <si>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</si>
  <si>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</si>
  <si>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</si>
  <si>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</si>
  <si>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</si>
  <si>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</si>
  <si>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</si>
  <si>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</si>
  <si>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</si>
  <si>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</si>
  <si>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</si>
  <si>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</si>
  <si>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</si>
  <si>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</si>
  <si>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</si>
  <si>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</si>
  <si>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</si>
  <si>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</si>
  <si>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</si>
  <si>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</si>
  <si>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</si>
  <si>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</si>
  <si>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</si>
  <si>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</si>
  <si>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</si>
  <si>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</si>
  <si>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</si>
  <si>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</si>
  <si>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</si>
  <si>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</si>
  <si>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</si>
  <si>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</si>
  <si>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</si>
  <si>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</si>
  <si>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</si>
  <si>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</si>
  <si>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</si>
  <si>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</si>
  <si>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</si>
  <si>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</si>
  <si>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</si>
  <si>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</si>
  <si>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</si>
  <si>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</si>
  <si>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</si>
  <si>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</si>
  <si>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</si>
  <si>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</si>
  <si>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</si>
  <si>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</si>
  <si>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</si>
  <si>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</si>
  <si>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</si>
  <si>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</si>
  <si>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</si>
  <si>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</si>
  <si>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</si>
  <si>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</si>
  <si>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</si>
  <si>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</si>
  <si>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</si>
  <si>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</si>
  <si>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</si>
  <si>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</si>
  <si>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</si>
  <si>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</si>
  <si>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</si>
  <si>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</si>
  <si>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</si>
  <si>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</si>
  <si>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</si>
  <si>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</si>
  <si>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</si>
  <si>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</si>
  <si>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</si>
  <si>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</si>
  <si>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</si>
  <si>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</si>
  <si>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</si>
  <si>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</si>
  <si>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</si>
  <si>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</si>
  <si>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</si>
  <si>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</si>
  <si>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</si>
  <si>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</si>
  <si>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</si>
  <si>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</si>
  <si>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</si>
  <si>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</si>
  <si>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</si>
  <si>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</si>
  <si>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</si>
  <si>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</si>
  <si>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</si>
  <si>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</si>
  <si>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</si>
  <si>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</si>
  <si>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</si>
  <si>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</si>
  <si>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</si>
  <si>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</si>
  <si>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</si>
  <si>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</si>
  <si>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</si>
  <si>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</si>
  <si>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</si>
  <si>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</si>
  <si>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</si>
  <si>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</si>
  <si>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</si>
  <si>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</si>
  <si>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</si>
  <si>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</si>
  <si>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</si>
  <si>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</si>
  <si>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</si>
  <si>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</si>
  <si>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</si>
  <si>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</si>
  <si>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</si>
  <si>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</si>
  <si>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</si>
  <si>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</si>
  <si>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</si>
  <si>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</si>
  <si>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</si>
  <si>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</si>
  <si>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</si>
  <si>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</si>
  <si>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</si>
  <si>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</si>
  <si>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</si>
  <si>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</si>
  <si>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</si>
  <si>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</si>
  <si>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</si>
  <si>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</si>
  <si>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</si>
  <si>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</si>
  <si>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</si>
  <si>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</si>
  <si>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</si>
  <si>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</si>
  <si>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</si>
  <si>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</si>
  <si>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</si>
  <si>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</si>
  <si>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</si>
  <si>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</si>
  <si>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</si>
  <si>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</si>
  <si>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</si>
  <si>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</si>
  <si>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</si>
  <si>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</si>
  <si>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</si>
  <si>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</si>
  <si>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</si>
  <si>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</si>
  <si>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</si>
  <si>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</si>
  <si>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</si>
  <si>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</si>
  <si>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</si>
  <si>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</si>
  <si>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</si>
  <si>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</si>
  <si>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</si>
  <si>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</si>
  <si>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</si>
  <si>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</si>
  <si>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</si>
  <si>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</si>
  <si>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</si>
  <si>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</si>
  <si>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</si>
  <si>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</si>
  <si>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</si>
  <si>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</si>
  <si>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</si>
  <si>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</si>
  <si>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</si>
  <si>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</si>
  <si>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</si>
  <si>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</si>
  <si>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</si>
  <si>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</si>
  <si>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</si>
  <si>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</si>
  <si>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</si>
  <si>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</si>
  <si>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</si>
  <si>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</si>
  <si>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</si>
  <si>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</si>
  <si>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</si>
  <si>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</si>
  <si>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</si>
  <si>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</si>
  <si>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</si>
  <si>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</si>
  <si>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</si>
  <si>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</si>
  <si>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</si>
  <si>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</si>
  <si>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</si>
  <si>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</si>
  <si>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</si>
  <si>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</si>
  <si>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</si>
  <si>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</si>
  <si>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</si>
  <si>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</si>
  <si>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</si>
  <si>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</si>
  <si>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</si>
  <si>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</si>
  <si>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</si>
  <si>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</si>
  <si>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</si>
  <si>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</si>
  <si>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</si>
  <si>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</si>
  <si>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</si>
  <si>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</si>
  <si>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</si>
  <si>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</si>
  <si>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</si>
  <si>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</si>
  <si>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</si>
  <si>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</si>
  <si>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</si>
  <si>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</si>
  <si>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</si>
  <si>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</si>
  <si>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</si>
  <si>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</si>
  <si>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</si>
  <si>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</si>
  <si>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</si>
  <si>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</si>
  <si>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</si>
  <si>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</si>
  <si>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</si>
  <si>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</si>
  <si>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</si>
  <si>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</si>
  <si>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</si>
  <si>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</si>
  <si>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</si>
  <si>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</si>
  <si>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</si>
  <si>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</si>
  <si>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</si>
  <si>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</si>
  <si>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</si>
  <si>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</si>
  <si>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</si>
  <si>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</si>
  <si>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</si>
  <si>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</si>
  <si>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</si>
  <si>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</si>
  <si>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</si>
  <si>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</si>
  <si>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</si>
  <si>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</si>
  <si>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</si>
  <si>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</si>
  <si>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</si>
  <si>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</si>
  <si>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</si>
  <si>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</si>
  <si>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</si>
  <si>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</si>
  <si>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</si>
  <si>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</si>
  <si>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</si>
  <si>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</si>
  <si>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</si>
  <si>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</si>
  <si>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</si>
  <si>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</si>
  <si>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</si>
  <si>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</si>
  <si>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</si>
  <si>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</si>
  <si>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</si>
  <si>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</si>
  <si>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</si>
  <si>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</si>
  <si>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</si>
  <si>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</si>
  <si>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</si>
  <si>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</si>
  <si>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</si>
  <si>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</si>
  <si>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</si>
  <si>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</si>
  <si>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</si>
  <si>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</si>
  <si>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</si>
  <si>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</si>
  <si>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</si>
  <si>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</si>
  <si>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</si>
  <si>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</si>
  <si>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</si>
  <si>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</si>
  <si>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</si>
  <si>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</si>
  <si>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</si>
  <si>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</si>
  <si>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</si>
  <si>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</si>
  <si>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</si>
  <si>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</si>
  <si>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</si>
  <si>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</si>
  <si>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</si>
  <si>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</si>
  <si>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</si>
  <si>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</si>
  <si>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</si>
  <si>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</si>
  <si>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</si>
  <si>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</si>
  <si>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</si>
  <si>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</si>
  <si>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</si>
  <si>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</si>
  <si>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</si>
  <si>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</si>
  <si>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</si>
  <si>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</si>
  <si>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</si>
  <si>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</si>
  <si>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</si>
  <si>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</si>
  <si>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</si>
  <si>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</si>
  <si>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</si>
  <si>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</si>
  <si>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</si>
  <si>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</si>
  <si>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</si>
  <si>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</si>
  <si>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</si>
  <si>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</si>
  <si>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</si>
  <si>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</si>
  <si>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</si>
  <si>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</si>
  <si>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</si>
  <si>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</si>
  <si>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</si>
  <si>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</si>
  <si>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</si>
  <si>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</si>
  <si>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</si>
  <si>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</si>
  <si>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</si>
  <si>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</si>
  <si>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</si>
  <si>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</si>
  <si>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</si>
  <si>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</si>
  <si>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</si>
  <si>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</si>
  <si>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</si>
  <si>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</si>
  <si>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</si>
  <si>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</si>
  <si>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</si>
  <si>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</si>
  <si>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</si>
  <si>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</si>
  <si>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</si>
  <si>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</si>
  <si>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</si>
  <si>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</si>
  <si>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</si>
  <si>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</si>
  <si>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</si>
  <si>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</si>
  <si>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</si>
  <si>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</si>
  <si>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</si>
  <si>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</si>
  <si>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</si>
  <si>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</si>
  <si>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</si>
  <si>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</si>
  <si>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</si>
  <si>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</si>
  <si>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</si>
  <si>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</si>
  <si>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</si>
  <si>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</si>
  <si>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</si>
  <si>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</si>
  <si>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</si>
  <si>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</si>
  <si>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</si>
  <si>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</si>
  <si>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</si>
  <si>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</si>
  <si>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</si>
  <si>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</si>
  <si>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</si>
  <si>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</si>
  <si>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</si>
  <si>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</si>
  <si>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</si>
  <si>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</si>
  <si>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</si>
  <si>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</si>
  <si>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</si>
  <si>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</si>
  <si>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</si>
  <si>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</si>
  <si>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</si>
  <si>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</si>
  <si>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</si>
  <si>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</si>
  <si>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</si>
  <si>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</si>
  <si>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</si>
  <si>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</si>
  <si>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</si>
  <si>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</si>
  <si>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</si>
  <si>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</si>
  <si>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</si>
  <si>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</si>
  <si>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</si>
  <si>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</si>
  <si>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</si>
  <si>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</si>
  <si>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</si>
  <si>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</si>
  <si>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</si>
  <si>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</si>
  <si>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</si>
  <si>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</si>
  <si>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</si>
  <si>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</si>
  <si>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</si>
  <si>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</si>
  <si>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</si>
  <si>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</si>
  <si>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</si>
  <si>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</si>
  <si>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</si>
  <si>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</si>
  <si>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</si>
  <si>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</si>
  <si>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</si>
  <si>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</si>
  <si>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</si>
  <si>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</si>
  <si>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</si>
  <si>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</si>
  <si>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</si>
  <si>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</si>
  <si>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</si>
  <si>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</si>
  <si>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</si>
  <si>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</si>
  <si>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</si>
  <si>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</si>
  <si>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</si>
  <si>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</si>
  <si>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</si>
  <si>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</si>
  <si>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</si>
  <si>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</si>
  <si>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</si>
  <si>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</si>
  <si>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</si>
  <si>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</si>
  <si>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</si>
  <si>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</si>
  <si>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</si>
  <si>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</si>
  <si>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</si>
  <si>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</si>
  <si>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</si>
  <si>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</si>
  <si>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</si>
  <si>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</si>
  <si>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</si>
  <si>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</si>
  <si>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</si>
  <si>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</si>
  <si>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</si>
  <si>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</si>
  <si>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</si>
  <si>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</si>
  <si>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</si>
  <si>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</si>
  <si>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</si>
  <si>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</si>
  <si>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</si>
  <si>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</si>
  <si>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</si>
  <si>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</si>
  <si>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</si>
  <si>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</si>
  <si>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</si>
  <si>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</si>
  <si>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</si>
  <si>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</si>
  <si>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</si>
  <si>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</si>
  <si>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</si>
  <si>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</si>
  <si>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</si>
  <si>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</si>
  <si>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</si>
  <si>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</si>
  <si>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</si>
  <si>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</si>
  <si>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</si>
  <si>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</si>
  <si>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</si>
  <si>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</si>
  <si>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</si>
  <si>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</si>
  <si>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</si>
  <si>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</si>
  <si>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</si>
  <si>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</si>
  <si>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</si>
  <si>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</si>
  <si>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</si>
  <si>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</si>
  <si>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</si>
  <si>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</si>
  <si>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</si>
  <si>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</si>
  <si>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</si>
  <si>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</si>
  <si>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</si>
  <si>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</si>
  <si>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</si>
  <si>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</si>
  <si>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</si>
  <si>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</si>
  <si>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</si>
  <si>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</si>
  <si>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</si>
  <si>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</si>
  <si>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</si>
  <si>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</si>
  <si>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</si>
  <si>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</si>
  <si>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</si>
  <si>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</si>
  <si>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</si>
  <si>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</si>
  <si>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</si>
  <si>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</si>
  <si>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</si>
  <si>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</si>
  <si>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</si>
  <si>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</si>
  <si>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</si>
  <si>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</si>
  <si>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</si>
  <si>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</si>
  <si>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</si>
  <si>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</si>
  <si>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</si>
  <si>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</si>
  <si>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</si>
  <si>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</si>
  <si>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</si>
  <si>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</si>
  <si>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</si>
  <si>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</si>
  <si>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</si>
  <si>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</si>
  <si>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</si>
  <si>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</si>
  <si>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</si>
  <si>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</si>
  <si>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</si>
  <si>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</si>
  <si>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</si>
  <si>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</si>
  <si>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</si>
  <si>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</si>
  <si>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</si>
  <si>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</si>
  <si>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</si>
  <si>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</si>
  <si>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</si>
  <si>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</si>
  <si>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</si>
  <si>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</si>
  <si>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</si>
  <si>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</si>
  <si>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</si>
  <si>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</si>
  <si>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</si>
  <si>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</si>
  <si>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</si>
  <si>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</si>
  <si>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</si>
  <si>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</si>
  <si>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</si>
  <si>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</si>
  <si>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</si>
  <si>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</si>
  <si>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</si>
  <si>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</si>
  <si>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</si>
  <si>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</si>
  <si>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</si>
  <si>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</si>
  <si>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</si>
  <si>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</si>
  <si>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</si>
  <si>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</si>
  <si>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</si>
  <si>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</si>
  <si>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</si>
  <si>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</si>
  <si>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</si>
  <si>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</si>
  <si>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</si>
  <si>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</si>
  <si>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</si>
  <si>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</si>
  <si>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</si>
  <si>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</si>
  <si>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</si>
  <si>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</si>
  <si>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</si>
  <si>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</si>
  <si>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</si>
  <si>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</si>
  <si>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</si>
  <si>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</si>
  <si>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</si>
  <si>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</si>
  <si>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</si>
  <si>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</si>
  <si>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</si>
  <si>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</si>
  <si>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</si>
  <si>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</si>
  <si>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</si>
  <si>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</si>
  <si>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</si>
  <si>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</si>
  <si>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</si>
  <si>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</si>
  <si>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</si>
  <si>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</si>
  <si>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</si>
  <si>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</si>
  <si>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</si>
  <si>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</si>
  <si>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</si>
  <si>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</si>
  <si>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</si>
  <si>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</si>
  <si>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</si>
  <si>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</si>
  <si>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</si>
  <si>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</si>
  <si>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</si>
  <si>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</si>
  <si>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</si>
  <si>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</si>
  <si>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</si>
  <si>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</si>
  <si>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</si>
  <si>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</si>
  <si>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</si>
  <si>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</si>
  <si>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</si>
  <si>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</si>
  <si>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</si>
  <si>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</si>
  <si>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</si>
  <si>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</si>
  <si>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</si>
  <si>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</si>
  <si>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</si>
  <si>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</si>
  <si>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</si>
  <si>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</si>
  <si>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</si>
  <si>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</si>
  <si>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</si>
  <si>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</si>
  <si>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</si>
  <si>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</si>
  <si>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</si>
  <si>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</si>
  <si>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</si>
  <si>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</si>
  <si>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</si>
  <si>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</si>
  <si>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</si>
  <si>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</si>
  <si>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</si>
  <si>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</si>
  <si>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</si>
  <si>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</si>
  <si>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</si>
  <si>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</si>
  <si>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</si>
  <si>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</si>
  <si>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</si>
  <si>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</si>
  <si>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</si>
  <si>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</si>
  <si>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</si>
  <si>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</si>
  <si>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</si>
  <si>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</si>
  <si>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</si>
  <si>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</si>
  <si>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</si>
  <si>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</si>
  <si>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</si>
  <si>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</si>
  <si>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</si>
  <si>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</si>
  <si>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</si>
  <si>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</si>
  <si>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</si>
  <si>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</si>
  <si>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</si>
  <si>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</si>
  <si>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</si>
  <si>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</si>
  <si>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</si>
  <si>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</si>
  <si>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</si>
  <si>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</si>
  <si>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</si>
  <si>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</si>
  <si>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</si>
  <si>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</si>
  <si>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</si>
  <si>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</si>
  <si>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</si>
  <si>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</si>
  <si>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</si>
  <si>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</si>
  <si>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</si>
  <si>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</si>
  <si>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</si>
  <si>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</si>
  <si>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</si>
  <si>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</si>
  <si>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</si>
  <si>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</si>
  <si>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</si>
  <si>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</si>
  <si>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</si>
  <si>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</si>
  <si>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</si>
  <si>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</si>
  <si>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</si>
  <si>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</si>
  <si>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</si>
  <si>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</si>
  <si>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</si>
  <si>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</si>
  <si>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</si>
  <si>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</si>
  <si>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</si>
  <si>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</si>
  <si>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</si>
  <si>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</si>
  <si>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</si>
  <si>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</si>
  <si>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</si>
  <si>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</si>
  <si>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</si>
  <si>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</si>
  <si>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</si>
  <si>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</si>
  <si>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</si>
  <si>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</si>
  <si>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</si>
  <si>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</si>
  <si>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</si>
  <si>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</si>
  <si>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</si>
  <si>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</si>
  <si>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</si>
  <si>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</si>
  <si>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</si>
  <si>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</si>
  <si>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</si>
  <si>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</si>
  <si>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</si>
  <si>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</si>
  <si>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</si>
  <si>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</si>
  <si>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</si>
  <si>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</si>
  <si>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</si>
  <si>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</si>
  <si>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</si>
  <si>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</si>
  <si>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</si>
  <si>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</si>
  <si>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</si>
  <si>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</si>
  <si>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</si>
  <si>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</si>
  <si>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</si>
  <si>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</si>
  <si>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</si>
  <si>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</si>
  <si>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</si>
  <si>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</si>
  <si>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</si>
  <si>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</si>
  <si>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</si>
  <si>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</si>
  <si>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</si>
  <si>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</si>
  <si>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</si>
  <si>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</si>
  <si>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</si>
  <si>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</si>
  <si>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</si>
  <si>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</si>
  <si>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</si>
  <si>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</si>
  <si>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</si>
  <si>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</si>
  <si>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</si>
  <si>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</si>
  <si>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</si>
  <si>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</si>
  <si>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</si>
  <si>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</si>
  <si>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</si>
  <si>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</si>
  <si>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</si>
  <si>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</si>
  <si>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</si>
  <si>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</si>
  <si>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</si>
  <si>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</si>
  <si>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</si>
  <si>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</si>
  <si>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</si>
  <si>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</si>
  <si>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</si>
  <si>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</si>
  <si>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</si>
  <si>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</si>
  <si>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</si>
  <si>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</si>
  <si>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</si>
  <si>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</si>
  <si>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</si>
  <si>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</si>
  <si>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</si>
  <si>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</si>
  <si>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</si>
  <si>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</si>
  <si>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</si>
  <si>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</si>
  <si>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</si>
  <si>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</si>
  <si>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</si>
  <si>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</si>
  <si>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</si>
  <si>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</si>
  <si>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</si>
  <si>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</si>
  <si>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</si>
  <si>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</si>
  <si>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</si>
  <si>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</si>
  <si>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</si>
  <si>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</si>
  <si>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</si>
  <si>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</si>
  <si>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</si>
  <si>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</si>
  <si>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</si>
  <si>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</si>
  <si>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</si>
  <si>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</si>
  <si>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</si>
  <si>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</si>
  <si>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</si>
  <si>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</si>
  <si>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</si>
  <si>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</si>
  <si>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</si>
  <si>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</si>
  <si>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</si>
  <si>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</si>
  <si>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</si>
  <si>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</si>
  <si>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</si>
  <si>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</si>
  <si>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</si>
  <si>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</si>
  <si>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</si>
  <si>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</si>
  <si>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</si>
  <si>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</si>
  <si>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</si>
  <si>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</si>
  <si>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</si>
  <si>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</si>
  <si>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</si>
  <si>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</si>
  <si>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</si>
  <si>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</si>
  <si>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</si>
  <si>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</si>
  <si>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</si>
  <si>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</si>
  <si>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</si>
  <si>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</si>
  <si>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</si>
  <si>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</si>
  <si>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</si>
  <si>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</si>
  <si>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</si>
  <si>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</si>
  <si>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</si>
  <si>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</si>
  <si>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</si>
  <si>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</si>
  <si>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</si>
  <si>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</si>
  <si>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</si>
  <si>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</si>
  <si>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</si>
  <si>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</si>
  <si>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</si>
  <si>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</si>
  <si>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</si>
  <si>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</si>
  <si>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</si>
  <si>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</si>
  <si>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</si>
  <si>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</si>
  <si>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</si>
  <si>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</si>
  <si>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</si>
  <si>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</si>
  <si>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</si>
  <si>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</si>
  <si>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</si>
  <si>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</si>
  <si>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</si>
  <si>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</si>
  <si>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</si>
  <si>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</si>
  <si>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</si>
  <si>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</si>
  <si>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</si>
  <si>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</si>
  <si>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</si>
  <si>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</si>
  <si>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</si>
  <si>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</si>
  <si>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</si>
  <si>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</si>
  <si>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</si>
  <si>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</si>
  <si>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</si>
  <si>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</si>
  <si>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</si>
  <si>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</si>
  <si>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</si>
  <si>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</si>
  <si>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</si>
  <si>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</si>
  <si>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</si>
  <si>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</si>
  <si>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</si>
  <si>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</si>
  <si>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</si>
  <si>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</si>
  <si>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</si>
  <si>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</si>
  <si>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</si>
  <si>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</si>
  <si>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</si>
  <si>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</si>
  <si>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</si>
  <si>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</si>
  <si>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</si>
  <si>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</si>
  <si>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</si>
  <si>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</si>
  <si>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</si>
  <si>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</si>
  <si>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</si>
  <si>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</si>
  <si>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</si>
  <si>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</si>
  <si>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</si>
  <si>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</si>
  <si>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</si>
  <si>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</si>
  <si>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</si>
  <si>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</si>
  <si>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</si>
  <si>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</si>
  <si>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</si>
  <si>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</si>
  <si>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</si>
  <si>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</si>
  <si>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</si>
  <si>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</si>
  <si>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</si>
  <si>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</si>
  <si>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</si>
  <si>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</si>
  <si>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</si>
  <si>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</si>
  <si>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</si>
  <si>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</si>
  <si>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</si>
  <si>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</si>
  <si>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</si>
  <si>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</si>
  <si>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</si>
  <si>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</si>
  <si>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</si>
  <si>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</si>
  <si>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</si>
  <si>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</si>
  <si>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</si>
  <si>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</si>
  <si>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</si>
  <si>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</si>
  <si>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</si>
  <si>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</si>
  <si>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</si>
  <si>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</si>
  <si>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</si>
  <si>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</si>
  <si>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</si>
  <si>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</si>
  <si>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</si>
  <si>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</si>
  <si>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</si>
  <si>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</si>
  <si>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</si>
  <si>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</si>
  <si>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</si>
  <si>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</si>
  <si>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</si>
  <si>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</si>
  <si>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</si>
  <si>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</si>
  <si>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</si>
  <si>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</si>
  <si>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</si>
  <si>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</si>
  <si>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</si>
  <si>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</si>
  <si>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</si>
  <si>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</si>
  <si>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</si>
  <si>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</si>
  <si>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</si>
  <si>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</si>
  <si>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</si>
  <si>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</si>
  <si>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</si>
  <si>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</si>
  <si>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</si>
  <si>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</si>
  <si>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</si>
  <si>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</si>
  <si>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</si>
  <si>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</si>
  <si>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</si>
  <si>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</si>
  <si>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</si>
  <si>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</si>
  <si>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</si>
  <si>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</si>
  <si>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</si>
  <si>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</si>
  <si>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</si>
  <si>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</si>
  <si>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</si>
  <si>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</si>
  <si>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</si>
  <si>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</si>
  <si>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</si>
  <si>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</si>
  <si>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</si>
  <si>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</si>
  <si>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</si>
  <si>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</si>
  <si>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</si>
  <si>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</si>
  <si>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</si>
  <si>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</si>
  <si>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</si>
  <si>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</si>
  <si>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</si>
  <si>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</si>
  <si>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</si>
  <si>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</si>
  <si>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</si>
  <si>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</si>
  <si>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</si>
  <si>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</si>
  <si>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</si>
  <si>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</si>
  <si>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</si>
  <si>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</si>
  <si>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</si>
  <si>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</si>
  <si>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</si>
  <si>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</si>
  <si>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</si>
  <si>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</si>
  <si>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</si>
  <si>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</si>
  <si>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</si>
  <si>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</si>
  <si>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</si>
  <si>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</si>
  <si>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</si>
  <si>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</si>
  <si>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</si>
  <si>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</si>
  <si>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</si>
  <si>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</si>
  <si>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</si>
  <si>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</si>
  <si>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</si>
  <si>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</si>
  <si>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</si>
  <si>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</si>
  <si>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</si>
  <si>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</si>
  <si>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</si>
  <si>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</si>
  <si>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</si>
  <si>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</si>
  <si>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</si>
  <si>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</si>
  <si>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</si>
  <si>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</si>
  <si>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</si>
  <si>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</si>
  <si>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</si>
  <si>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</si>
  <si>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</si>
  <si>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</si>
  <si>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</si>
  <si>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</si>
  <si>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</si>
  <si>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</si>
  <si>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</si>
  <si>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</si>
  <si>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</si>
  <si>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</si>
  <si>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</si>
  <si>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</si>
  <si>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</si>
  <si>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</si>
  <si>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</si>
  <si>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</si>
  <si>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</si>
  <si>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</si>
  <si>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</si>
  <si>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</si>
  <si>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</si>
  <si>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</si>
  <si>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</si>
  <si>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</si>
  <si>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</si>
  <si>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</si>
  <si>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</si>
  <si>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</si>
  <si>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</si>
  <si>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</si>
  <si>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</si>
  <si>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</si>
  <si>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</si>
  <si>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</si>
  <si>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</si>
  <si>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</si>
  <si>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</si>
  <si>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</si>
  <si>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</si>
  <si>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</si>
  <si>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</si>
  <si>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</si>
  <si>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</si>
  <si>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</si>
  <si>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</si>
  <si>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</si>
  <si>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</si>
  <si>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</si>
  <si>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</si>
  <si>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</si>
  <si>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</si>
  <si>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</si>
  <si>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</si>
  <si>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</si>
  <si>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</si>
  <si>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</si>
  <si>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</si>
  <si>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</si>
  <si>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</si>
  <si>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</si>
  <si>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</si>
  <si>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</si>
  <si>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</si>
  <si>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</si>
  <si>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</si>
  <si>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</si>
  <si>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</si>
  <si>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</si>
  <si>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</si>
  <si>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</si>
  <si>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</si>
  <si>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</si>
  <si>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</si>
  <si>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</si>
  <si>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</si>
  <si>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</si>
  <si>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</si>
  <si>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</si>
  <si>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</si>
  <si>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</si>
  <si>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</si>
  <si>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</si>
  <si>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</si>
  <si>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</si>
  <si>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</si>
  <si>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</si>
  <si>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</si>
  <si>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</si>
  <si>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</si>
  <si>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</si>
  <si>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</si>
  <si>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</si>
  <si>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</si>
  <si>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</si>
  <si>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</si>
  <si>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</si>
  <si>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</si>
  <si>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</si>
  <si>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</si>
  <si>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</si>
  <si>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</si>
  <si>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</si>
  <si>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</si>
  <si>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</si>
  <si>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</si>
  <si>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</si>
  <si>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</si>
  <si>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</si>
  <si>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</si>
  <si>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</si>
  <si>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</si>
  <si>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</si>
  <si>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</si>
  <si>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</si>
  <si>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</si>
  <si>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</si>
  <si>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</si>
  <si>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</si>
  <si>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</si>
  <si>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</si>
  <si>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</si>
  <si>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</si>
  <si>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</si>
  <si>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</si>
  <si>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</si>
  <si>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</si>
  <si>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</si>
  <si>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</si>
  <si>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</si>
  <si>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</si>
  <si>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</si>
  <si>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</si>
  <si>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</si>
  <si>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</si>
  <si>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</si>
  <si>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</si>
  <si>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</si>
  <si>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</si>
  <si>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</si>
  <si>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</si>
  <si>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</si>
  <si>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</si>
  <si>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</si>
  <si>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</si>
  <si>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</si>
  <si>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</si>
  <si>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</si>
  <si>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</si>
  <si>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</si>
  <si>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</si>
  <si>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</si>
  <si>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</si>
  <si>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</si>
  <si>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</si>
  <si>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</si>
  <si>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</si>
  <si>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</si>
  <si>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</si>
  <si>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</si>
  <si>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</si>
  <si>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</si>
  <si>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</si>
  <si>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</si>
  <si>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</si>
  <si>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</si>
  <si>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</si>
  <si>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</si>
  <si>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</si>
  <si>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</si>
  <si>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</si>
  <si>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</si>
  <si>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</si>
  <si>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</si>
  <si>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</si>
  <si>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</si>
  <si>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</si>
  <si>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</si>
  <si>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</si>
  <si>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</si>
  <si>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</si>
  <si>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</si>
  <si>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</si>
  <si>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</si>
  <si>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</si>
  <si>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</si>
  <si>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</si>
  <si>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</si>
  <si>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</si>
  <si>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</si>
  <si>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</si>
  <si>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</si>
  <si>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</si>
  <si>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</si>
  <si>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</si>
  <si>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</si>
  <si>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</si>
  <si>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</si>
  <si>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</si>
  <si>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</si>
  <si>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</si>
  <si>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</si>
  <si>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</si>
  <si>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</si>
  <si>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</si>
  <si>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</si>
  <si>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</si>
  <si>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</si>
  <si>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</si>
  <si>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</si>
  <si>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</si>
  <si>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</si>
  <si>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</si>
  <si>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</si>
  <si>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</si>
  <si>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</si>
  <si>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</si>
  <si>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</si>
  <si>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</si>
  <si>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</si>
  <si>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</si>
  <si>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</si>
  <si>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</si>
  <si>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</si>
  <si>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</si>
  <si>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</si>
  <si>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</si>
  <si>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</si>
  <si>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</si>
  <si>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</si>
  <si>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</si>
  <si>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</si>
  <si>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</si>
  <si>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</si>
  <si>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</si>
  <si>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</si>
  <si>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</si>
  <si>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</si>
  <si>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</si>
  <si>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</si>
  <si>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</si>
  <si>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</si>
  <si>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</si>
  <si>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</si>
  <si>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</si>
  <si>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</si>
  <si>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</si>
  <si>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</si>
  <si>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</si>
  <si>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</si>
  <si>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</si>
  <si>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</si>
  <si>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</si>
  <si>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</si>
  <si>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</si>
  <si>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</si>
  <si>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</si>
  <si>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</si>
  <si>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</si>
  <si>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</si>
  <si>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</si>
  <si>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</si>
  <si>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</si>
  <si>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</si>
  <si>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</si>
  <si>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</si>
  <si>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</si>
  <si>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</si>
  <si>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</si>
  <si>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</si>
  <si>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</si>
  <si>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</si>
  <si>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</si>
  <si>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</si>
  <si>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</si>
  <si>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</si>
  <si>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</si>
  <si>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</si>
  <si>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</si>
  <si>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</si>
  <si>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</si>
  <si>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</si>
  <si>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</si>
  <si>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</si>
  <si>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</si>
  <si>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</si>
  <si>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</si>
  <si>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</si>
  <si>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</si>
  <si>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</si>
  <si>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</si>
  <si>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</si>
  <si>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</si>
  <si>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</si>
  <si>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</si>
  <si>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</si>
  <si>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</si>
  <si>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</si>
  <si>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</si>
  <si>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</si>
  <si>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</si>
  <si>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</si>
  <si>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</si>
  <si>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</si>
  <si>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</si>
  <si>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</si>
  <si>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</si>
  <si>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</si>
  <si>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</si>
  <si>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</si>
  <si>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</si>
  <si>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</si>
  <si>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</si>
  <si>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</si>
  <si>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</si>
  <si>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</si>
  <si>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</si>
  <si>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</si>
  <si>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</si>
  <si>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</si>
  <si>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</si>
  <si>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</si>
  <si>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</si>
  <si>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</si>
  <si>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</si>
  <si>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</si>
  <si>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</si>
  <si>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</si>
  <si>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</si>
  <si>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</si>
  <si>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</si>
  <si>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</si>
  <si>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</si>
  <si>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</si>
  <si>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</si>
  <si>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</si>
  <si>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</si>
  <si>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</si>
  <si>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</si>
  <si>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</si>
  <si>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</si>
  <si>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</si>
  <si>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</si>
  <si>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</si>
  <si>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</si>
  <si>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</si>
  <si>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</si>
  <si>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</si>
  <si>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</si>
  <si>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</si>
  <si>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</si>
  <si>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</si>
  <si>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</si>
  <si>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</si>
  <si>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</si>
  <si>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</si>
  <si>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</si>
  <si>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</si>
  <si>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</si>
  <si>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</si>
  <si>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</si>
  <si>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</si>
  <si>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</si>
  <si>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</si>
  <si>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</si>
  <si>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</si>
  <si>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</si>
  <si>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</si>
  <si>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</si>
  <si>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</si>
  <si>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</si>
  <si>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</si>
  <si>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</si>
  <si>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</si>
  <si>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</si>
  <si>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</si>
  <si>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</si>
  <si>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</si>
  <si>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</si>
  <si>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</si>
  <si>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</si>
  <si>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</si>
  <si>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</si>
  <si>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</si>
  <si>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</si>
  <si>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</si>
  <si>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</si>
  <si>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</si>
  <si>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</si>
  <si>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</si>
  <si>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</si>
  <si>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</si>
  <si>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</si>
  <si>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</si>
  <si>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</si>
  <si>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</si>
  <si>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</si>
  <si>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</si>
  <si>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</si>
  <si>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</si>
  <si>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</si>
  <si>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</si>
  <si>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</si>
  <si>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</si>
  <si>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</si>
  <si>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</si>
  <si>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</si>
  <si>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</si>
  <si>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</si>
  <si>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</si>
  <si>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</si>
  <si>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</si>
  <si>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</si>
  <si>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</si>
  <si>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</si>
  <si>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</si>
  <si>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</si>
  <si>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</si>
  <si>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</si>
  <si>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</si>
  <si>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</si>
  <si>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</si>
  <si>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</si>
  <si>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</si>
  <si>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</si>
  <si>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</si>
  <si>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</si>
  <si>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</si>
  <si>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</si>
  <si>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</si>
  <si>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</si>
  <si>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</si>
  <si>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</si>
  <si>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</si>
  <si>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</si>
  <si>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</si>
  <si>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</si>
  <si>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</si>
  <si>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</si>
  <si>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</si>
  <si>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</si>
  <si>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</si>
  <si>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</si>
  <si>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</si>
  <si>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</si>
  <si>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</si>
  <si>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</si>
  <si>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</si>
  <si>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</si>
  <si>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</si>
  <si>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</si>
  <si>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</si>
  <si>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</si>
  <si>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</si>
  <si>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</si>
  <si>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</si>
  <si>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</si>
  <si>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</si>
  <si>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</si>
  <si>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</si>
  <si>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</si>
  <si>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</si>
  <si>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</si>
  <si>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</si>
  <si>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</si>
  <si>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</si>
  <si>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</si>
  <si>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</si>
  <si>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</si>
  <si>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</si>
  <si>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</si>
  <si>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</si>
  <si>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</si>
  <si>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</si>
  <si>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</si>
  <si>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</si>
  <si>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</si>
  <si>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</si>
  <si>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</si>
  <si>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</si>
  <si>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</si>
  <si>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</si>
  <si>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</si>
  <si>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</si>
  <si>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</si>
  <si>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</si>
  <si>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</si>
  <si>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</si>
  <si>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</si>
  <si>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</si>
  <si>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</si>
  <si>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</si>
  <si>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</si>
  <si>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</si>
  <si>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</si>
  <si>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</si>
  <si>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</si>
  <si>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</si>
  <si>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</si>
  <si>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</si>
  <si>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</si>
  <si>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</si>
  <si>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</si>
  <si>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</si>
  <si>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</si>
  <si>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</si>
  <si>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</si>
  <si>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</si>
  <si>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</si>
  <si>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</si>
  <si>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</si>
  <si>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</si>
  <si>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</si>
  <si>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</si>
  <si>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</si>
  <si>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</si>
  <si>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</si>
  <si>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</si>
  <si>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</si>
  <si>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</si>
  <si>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</si>
  <si>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</si>
  <si>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</si>
  <si>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</si>
  <si>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</si>
  <si>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</si>
  <si>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</si>
  <si>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</si>
  <si>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</si>
  <si>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</si>
  <si>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</si>
  <si>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</si>
  <si>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</si>
  <si>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</si>
  <si>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</si>
  <si>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</si>
  <si>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</si>
  <si>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</si>
  <si>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</si>
  <si>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</si>
  <si>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</si>
  <si>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</si>
  <si>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</si>
  <si>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</si>
  <si>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</si>
  <si>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</si>
  <si>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</si>
  <si>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</si>
  <si>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</si>
  <si>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</si>
  <si>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</si>
  <si>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</si>
  <si>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</si>
  <si>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</si>
  <si>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</si>
  <si>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</si>
  <si>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</si>
  <si>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</si>
  <si>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</si>
  <si>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</si>
  <si>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</si>
  <si>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</si>
  <si>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</si>
  <si>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</si>
  <si>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</si>
  <si>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</si>
  <si>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</si>
  <si>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</si>
  <si>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</si>
  <si>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</si>
  <si>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</si>
  <si>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</si>
  <si>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</si>
  <si>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</si>
  <si>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</si>
  <si>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</si>
  <si>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</si>
  <si>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</si>
  <si>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</si>
  <si>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</si>
  <si>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</si>
  <si>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</si>
  <si>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</si>
  <si>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</si>
  <si>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</si>
  <si>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</si>
  <si>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</si>
  <si>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</si>
  <si>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</si>
  <si>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</si>
  <si>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</si>
  <si>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</si>
  <si>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</si>
  <si>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</si>
  <si>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</si>
  <si>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</si>
  <si>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</si>
  <si>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</si>
  <si>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</si>
  <si>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</si>
  <si>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</si>
  <si>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</si>
  <si>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</si>
  <si>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</si>
  <si>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</si>
  <si>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</si>
  <si>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</si>
  <si>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</si>
  <si>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</si>
  <si>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</si>
  <si>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</si>
  <si>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</si>
  <si>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</si>
  <si>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</si>
  <si>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</si>
  <si>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</si>
  <si>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</si>
  <si>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</si>
  <si>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</si>
  <si>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</si>
  <si>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</si>
  <si>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</si>
  <si>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</si>
  <si>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</si>
  <si>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</si>
  <si>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</si>
  <si>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</si>
  <si>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</si>
  <si>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</si>
  <si>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</si>
  <si>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</si>
  <si>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</si>
  <si>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</si>
  <si>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</si>
  <si>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</si>
  <si>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</si>
  <si>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</si>
  <si>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</si>
  <si>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</si>
  <si>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</si>
  <si>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</si>
  <si>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</si>
  <si>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</si>
  <si>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</si>
  <si>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</si>
  <si>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</si>
  <si>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</si>
  <si>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</si>
  <si>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</si>
  <si>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</si>
  <si>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</si>
  <si>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</si>
  <si>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</si>
  <si>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</si>
  <si>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</si>
  <si>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</si>
  <si>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</si>
  <si>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</si>
  <si>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</si>
  <si>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</si>
  <si>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</si>
  <si>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</si>
  <si>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</si>
  <si>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</si>
  <si>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</si>
  <si>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</si>
  <si>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</si>
  <si>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</si>
  <si>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</si>
  <si>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</si>
  <si>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</si>
  <si>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</si>
  <si>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</si>
  <si>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</si>
  <si>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</si>
  <si>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</si>
  <si>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</si>
  <si>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</si>
  <si>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</si>
  <si>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</si>
  <si>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</si>
  <si>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</si>
  <si>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</si>
  <si>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</si>
  <si>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</si>
  <si>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</si>
  <si>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</si>
  <si>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</si>
  <si>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</si>
  <si>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</si>
  <si>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</si>
  <si>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</si>
  <si>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</si>
  <si>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</si>
  <si>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</si>
  <si>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</si>
  <si>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</si>
  <si>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</si>
  <si>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</si>
  <si>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</si>
  <si>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</si>
  <si>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</si>
  <si>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</si>
  <si>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</si>
  <si>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</si>
  <si>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</si>
  <si>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</si>
  <si>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</si>
  <si>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</si>
  <si>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</si>
  <si>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</si>
  <si>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</si>
  <si>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</si>
  <si>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</si>
  <si>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</si>
  <si>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</si>
  <si>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</si>
  <si>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</si>
  <si>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</si>
  <si>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</si>
  <si>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</si>
  <si>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</si>
  <si>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</si>
  <si>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</si>
  <si>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</si>
  <si>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</si>
  <si>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</si>
  <si>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</si>
  <si>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</si>
  <si>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</si>
  <si>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</si>
  <si>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</si>
  <si>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</si>
  <si>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</si>
  <si>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</si>
  <si>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</si>
  <si>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</si>
  <si>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</si>
  <si>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</si>
  <si>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</si>
  <si>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</si>
  <si>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</si>
  <si>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</si>
  <si>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</si>
  <si>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</si>
  <si>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</si>
  <si>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</si>
  <si>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</si>
  <si>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</si>
  <si>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</si>
  <si>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</si>
  <si>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</si>
  <si>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</si>
  <si>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</si>
  <si>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</si>
  <si>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</si>
  <si>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</si>
  <si>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</si>
  <si>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</si>
  <si>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</si>
  <si>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</si>
  <si>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</si>
  <si>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</si>
  <si>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</si>
  <si>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</si>
  <si>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</si>
  <si>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</si>
  <si>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</si>
  <si>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</si>
  <si>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</si>
  <si>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</si>
  <si>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</si>
  <si>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</si>
  <si>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</si>
  <si>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</si>
  <si>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</si>
  <si>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</si>
  <si>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</si>
  <si>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</si>
  <si>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</si>
  <si>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</si>
  <si>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</si>
  <si>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</si>
  <si>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</si>
  <si>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</si>
  <si>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</si>
  <si>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</si>
  <si>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</si>
  <si>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</si>
  <si>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</si>
  <si>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</si>
  <si>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</si>
  <si>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</si>
  <si>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</si>
  <si>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</si>
  <si>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</si>
  <si>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</si>
  <si>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</si>
  <si>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</si>
  <si>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</si>
  <si>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</si>
  <si>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</si>
  <si>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</si>
  <si>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</si>
  <si>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</si>
  <si>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</si>
  <si>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</si>
  <si>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</si>
  <si>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</si>
  <si>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</si>
  <si>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</si>
  <si>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</si>
  <si>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</si>
  <si>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</si>
  <si>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</si>
  <si>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</si>
  <si>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</si>
  <si>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</si>
  <si>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</si>
  <si>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</si>
  <si>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</si>
  <si>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</si>
  <si>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</si>
  <si>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</si>
  <si>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</si>
  <si>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</si>
  <si>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</si>
  <si>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</si>
  <si>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</si>
  <si>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</si>
  <si>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</si>
  <si>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</si>
  <si>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</si>
  <si>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</si>
  <si>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</si>
  <si>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</si>
  <si>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</si>
  <si>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</si>
  <si>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</si>
  <si>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</si>
  <si>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</si>
  <si>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</si>
  <si>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</si>
  <si>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</si>
  <si>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</si>
  <si>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</si>
  <si>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</si>
  <si>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</si>
  <si>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</si>
  <si>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</si>
  <si>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</si>
  <si>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</si>
  <si>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</si>
  <si>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</si>
  <si>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</si>
  <si>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</si>
  <si>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</si>
  <si>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</si>
  <si>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</si>
  <si>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</si>
  <si>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</si>
  <si>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</si>
  <si>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</si>
  <si>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</si>
  <si>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</si>
  <si>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</si>
  <si>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</si>
  <si>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</si>
  <si>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</si>
  <si>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</si>
  <si>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</si>
  <si>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</si>
  <si>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</si>
  <si>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</si>
  <si>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</si>
  <si>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</si>
  <si>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</si>
  <si>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</si>
  <si>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</si>
  <si>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</si>
  <si>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</si>
  <si>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</si>
  <si>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</si>
  <si>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</si>
  <si>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</si>
  <si>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</si>
  <si>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</si>
  <si>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</si>
  <si>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</si>
  <si>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</si>
  <si>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</si>
  <si>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</si>
  <si>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</si>
  <si>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</si>
  <si>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</si>
  <si>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</si>
  <si>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</si>
  <si>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</si>
  <si>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</si>
  <si>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</si>
  <si>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</si>
  <si>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</si>
  <si>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</si>
  <si>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</si>
  <si>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</si>
  <si>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</si>
  <si>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</si>
  <si>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</si>
  <si>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</si>
  <si>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</si>
  <si>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</si>
  <si>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</si>
  <si>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</si>
  <si>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</si>
  <si>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</si>
  <si>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</si>
  <si>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</si>
  <si>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</si>
  <si>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</si>
  <si>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</si>
  <si>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</si>
  <si>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</si>
  <si>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</si>
  <si>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</si>
  <si>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</si>
  <si>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</si>
  <si>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</si>
  <si>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</si>
  <si>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</si>
  <si>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</si>
  <si>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</si>
  <si>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</si>
  <si>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</si>
  <si>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</si>
  <si>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</si>
  <si>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</si>
  <si>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</si>
  <si>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</si>
  <si>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</si>
  <si>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</si>
  <si>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</si>
  <si>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</si>
  <si>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</si>
  <si>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</si>
  <si>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</si>
  <si>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</si>
  <si>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</si>
  <si>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</si>
  <si>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</si>
  <si>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</si>
  <si>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</si>
  <si>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</si>
  <si>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</si>
  <si>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</si>
  <si>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</si>
  <si>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</si>
  <si>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</si>
  <si>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</si>
  <si>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</si>
  <si>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</si>
  <si>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</si>
  <si>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</si>
  <si>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</si>
  <si>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</si>
  <si>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</si>
  <si>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</si>
  <si>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</si>
  <si>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</si>
  <si>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</si>
  <si>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</si>
  <si>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</si>
  <si>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</si>
  <si>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</si>
  <si>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</si>
  <si>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</si>
  <si>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</si>
  <si>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</si>
  <si>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</si>
  <si>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</si>
  <si>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</si>
  <si>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</si>
  <si>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</si>
  <si>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</si>
  <si>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</si>
  <si>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</si>
  <si>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</si>
  <si>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</si>
  <si>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</si>
  <si>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</si>
  <si>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</si>
  <si>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</si>
  <si>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</si>
  <si>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</si>
  <si>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</si>
  <si>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</si>
  <si>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</si>
  <si>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</si>
  <si>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</si>
  <si>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</si>
  <si>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</si>
  <si>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</si>
  <si>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</si>
  <si>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</si>
  <si>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</si>
  <si>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</si>
  <si>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</si>
  <si>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</si>
  <si>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</si>
  <si>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</si>
  <si>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</si>
  <si>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</si>
  <si>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</si>
  <si>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</si>
  <si>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</si>
  <si>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</si>
  <si>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</si>
  <si>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</si>
  <si>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</si>
  <si>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</si>
  <si>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</si>
  <si>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</si>
  <si>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</si>
  <si>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</si>
  <si>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</si>
  <si>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</si>
  <si>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</si>
  <si>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</si>
  <si>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</si>
  <si>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</si>
  <si>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</si>
  <si>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</si>
  <si>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</si>
  <si>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</si>
  <si>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</si>
  <si>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</si>
  <si>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</si>
  <si>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</si>
  <si>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</si>
  <si>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</si>
  <si>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</si>
  <si>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</si>
  <si>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</si>
  <si>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</si>
  <si>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</si>
  <si>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</si>
  <si>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</si>
  <si>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</si>
  <si>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</si>
  <si>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</si>
  <si>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</si>
  <si>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</si>
  <si>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</si>
  <si>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</si>
  <si>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</si>
  <si>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</si>
  <si>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</si>
  <si>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</si>
  <si>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</si>
  <si>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</si>
  <si>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</si>
  <si>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</si>
  <si>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</si>
  <si>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</si>
  <si>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</si>
  <si>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</si>
  <si>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</si>
  <si>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</si>
  <si>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</si>
  <si>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</si>
  <si>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</si>
  <si>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</si>
  <si>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</si>
  <si>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</si>
  <si>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</si>
  <si>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</si>
  <si>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</si>
  <si>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</si>
  <si>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</si>
  <si>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</si>
  <si>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</si>
  <si>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</si>
  <si>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</si>
  <si>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</si>
  <si>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</si>
  <si>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</si>
  <si>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</si>
  <si>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</si>
  <si>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</si>
  <si>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</si>
  <si>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</si>
  <si>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</si>
  <si>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</si>
  <si>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</si>
  <si>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</si>
  <si>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</si>
  <si>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</si>
  <si>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</si>
  <si>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</si>
  <si>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</si>
  <si>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</si>
  <si>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</si>
  <si>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</si>
  <si>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</si>
  <si>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</si>
  <si>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</si>
  <si>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</si>
  <si>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</si>
  <si>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</si>
  <si>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</si>
  <si>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</si>
  <si>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</si>
  <si>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</si>
  <si>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</si>
  <si>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</si>
  <si>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</si>
  <si>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</si>
  <si>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</si>
  <si>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</si>
  <si>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</si>
  <si>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</si>
  <si>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</si>
  <si>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</si>
  <si>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</si>
  <si>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</si>
  <si>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</si>
  <si>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</si>
  <si>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</si>
  <si>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</si>
  <si>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</si>
  <si>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</si>
  <si>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</si>
  <si>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</si>
  <si>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</si>
  <si>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</si>
  <si>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</si>
  <si>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</si>
  <si>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</si>
  <si>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</si>
  <si>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</si>
  <si>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</si>
  <si>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</si>
  <si>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</si>
  <si>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</si>
  <si>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</si>
  <si>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</si>
  <si>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</si>
  <si>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</si>
  <si>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</si>
  <si>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</si>
  <si>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</si>
  <si>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</si>
  <si>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</si>
  <si>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</si>
  <si>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</si>
  <si>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</si>
  <si>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</si>
  <si>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</si>
  <si>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</si>
  <si>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</si>
  <si>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</si>
  <si>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</si>
  <si>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</si>
  <si>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</si>
  <si>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</si>
  <si>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</si>
  <si>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</si>
  <si>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</si>
  <si>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</si>
  <si>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</si>
  <si>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</si>
  <si>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</si>
  <si>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</si>
  <si>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</si>
  <si>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</si>
  <si>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</si>
  <si>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</si>
  <si>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</si>
  <si>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</si>
  <si>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</si>
  <si>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</si>
  <si>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</si>
  <si>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</si>
  <si>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</si>
  <si>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</si>
  <si>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</si>
  <si>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</si>
  <si>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</si>
  <si>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</si>
  <si>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</si>
  <si>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</si>
  <si>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</si>
  <si>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</si>
  <si>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</si>
  <si>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</si>
  <si>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</si>
  <si>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</si>
  <si>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</si>
  <si>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</si>
  <si>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</si>
  <si>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</si>
  <si>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</si>
  <si>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</si>
  <si>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</si>
  <si>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</si>
  <si>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</si>
  <si>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</si>
  <si>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</si>
  <si>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</si>
  <si>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</si>
  <si>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</si>
  <si>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</si>
  <si>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</si>
  <si>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</si>
  <si>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</si>
  <si>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</si>
  <si>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</si>
  <si>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</si>
  <si>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</si>
  <si>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</si>
  <si>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</si>
  <si>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</si>
  <si>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</si>
  <si>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</si>
  <si>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</si>
  <si>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</si>
  <si>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</si>
  <si>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</si>
  <si>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</si>
  <si>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</si>
  <si>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</si>
  <si>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</si>
  <si>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</si>
  <si>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</si>
  <si>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</si>
  <si>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</si>
  <si>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</si>
  <si>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</si>
  <si>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</si>
  <si>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</si>
  <si>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</si>
  <si>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</si>
  <si>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</si>
  <si>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</si>
  <si>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</si>
  <si>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</si>
  <si>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</si>
  <si>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</si>
  <si>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</si>
  <si>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</si>
  <si>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</si>
  <si>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</si>
  <si>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</si>
  <si>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</si>
  <si>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</si>
  <si>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</si>
  <si>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</si>
  <si>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</si>
  <si>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</si>
  <si>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</si>
  <si>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</si>
  <si>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</si>
  <si>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</si>
  <si>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</si>
  <si>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</si>
  <si>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</si>
  <si>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</si>
  <si>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</si>
  <si>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</si>
  <si>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</si>
  <si>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</si>
  <si>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</si>
  <si>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</si>
  <si>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</si>
  <si>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</si>
  <si>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</si>
  <si>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</si>
  <si>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</si>
  <si>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</si>
  <si>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</si>
  <si>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</si>
  <si>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</si>
  <si>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</si>
  <si>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</si>
  <si>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</si>
  <si>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</si>
  <si>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</si>
  <si>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</si>
  <si>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</si>
  <si>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</si>
  <si>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</si>
  <si>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</si>
  <si>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</si>
  <si>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</si>
  <si>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</si>
  <si>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</si>
  <si>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</si>
  <si>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</si>
  <si>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</si>
  <si>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</si>
  <si>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</si>
  <si>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</si>
  <si>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</si>
  <si>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</si>
  <si>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</si>
  <si>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</si>
  <si>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</si>
  <si>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</si>
  <si>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</si>
  <si>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</si>
  <si>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</si>
  <si>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</si>
  <si>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</si>
  <si>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</si>
  <si>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</si>
  <si>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</si>
  <si>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</si>
  <si>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</si>
  <si>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</si>
  <si>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</si>
  <si>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</si>
  <si>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</si>
  <si>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</si>
  <si>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</si>
  <si>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</si>
  <si>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</si>
  <si>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</si>
  <si>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</si>
  <si>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</si>
  <si>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</si>
  <si>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</si>
  <si>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</si>
  <si>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</si>
  <si>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</si>
  <si>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</si>
  <si>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</si>
  <si>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</si>
  <si>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</si>
  <si>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</si>
  <si>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</si>
  <si>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</si>
  <si>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</si>
  <si>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</si>
  <si>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</si>
  <si>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</si>
  <si>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</si>
  <si>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</si>
  <si>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</si>
  <si>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</si>
  <si>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</si>
  <si>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</si>
  <si>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</si>
  <si>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</si>
  <si>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</si>
  <si>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</si>
  <si>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</si>
  <si>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</si>
  <si>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</si>
  <si>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</si>
  <si>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</si>
  <si>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</si>
  <si>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</si>
  <si>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</si>
  <si>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</si>
  <si>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</si>
  <si>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</si>
  <si>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</si>
  <si>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</si>
  <si>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</si>
  <si>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</si>
  <si>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</si>
  <si>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</si>
  <si>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</si>
  <si>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</si>
  <si>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</si>
  <si>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</si>
  <si>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</si>
  <si>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</si>
  <si>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</si>
  <si>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</si>
  <si>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</si>
  <si>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</si>
  <si>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</si>
  <si>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</si>
  <si>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</si>
  <si>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</si>
  <si>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</si>
  <si>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</si>
  <si>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</si>
  <si>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</si>
  <si>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</si>
  <si>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</si>
  <si>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</si>
  <si>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</si>
  <si>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</si>
  <si>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</si>
  <si>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</si>
  <si>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</si>
  <si>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</si>
  <si>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</si>
  <si>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</si>
  <si>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</si>
  <si>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</si>
  <si>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</si>
  <si>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</si>
  <si>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</si>
  <si>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</si>
  <si>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</si>
  <si>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</si>
  <si>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</si>
  <si>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</si>
  <si>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</si>
  <si>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</si>
  <si>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</si>
  <si>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</si>
  <si>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</si>
  <si>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</si>
  <si>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</si>
  <si>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</si>
  <si>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</si>
  <si>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</si>
  <si>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</si>
  <si>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</si>
  <si>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</si>
  <si>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</si>
  <si>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</si>
  <si>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</si>
  <si>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</si>
  <si>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</si>
  <si>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</si>
  <si>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</si>
  <si>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</si>
  <si>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</si>
  <si>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</si>
  <si>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</si>
  <si>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</si>
  <si>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</si>
  <si>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</si>
  <si>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</si>
  <si>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</si>
  <si>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</si>
  <si>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</si>
  <si>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</si>
  <si>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</si>
  <si>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</si>
  <si>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</si>
  <si>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</si>
  <si>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</si>
  <si>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</si>
  <si>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</si>
  <si>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</si>
  <si>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</si>
  <si>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</si>
  <si>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</si>
  <si>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</si>
  <si>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</si>
  <si>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</si>
  <si>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</si>
  <si>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</si>
  <si>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</si>
  <si>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</si>
  <si>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</si>
  <si>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</si>
  <si>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</si>
  <si>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</si>
  <si>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</si>
  <si>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</si>
  <si>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</si>
  <si>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</si>
  <si>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</si>
  <si>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</si>
  <si>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</si>
  <si>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</si>
  <si>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</si>
  <si>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</si>
  <si>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</si>
  <si>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</si>
  <si>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</si>
  <si>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</si>
  <si>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</si>
  <si>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</si>
  <si>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</si>
  <si>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</si>
  <si>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</si>
  <si>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</si>
  <si>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</si>
  <si>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</si>
  <si>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</si>
  <si>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</si>
  <si>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</si>
  <si>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</si>
  <si>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</si>
  <si>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</si>
  <si>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</si>
  <si>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</si>
  <si>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</si>
  <si>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</si>
  <si>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</si>
  <si>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</si>
  <si>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</si>
  <si>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</si>
  <si>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</si>
  <si>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</si>
  <si>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</si>
  <si>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</si>
  <si>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</si>
  <si>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</si>
  <si>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</si>
  <si>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</si>
  <si>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</si>
  <si>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</si>
  <si>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</si>
  <si>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</si>
  <si>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</si>
  <si>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</si>
  <si>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</si>
  <si>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</si>
  <si>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</si>
  <si>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</si>
  <si>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</si>
  <si>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</si>
  <si>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</si>
  <si>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</si>
  <si>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</si>
  <si>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</si>
  <si>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</si>
  <si>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</si>
  <si>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</si>
  <si>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</si>
  <si>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</si>
  <si>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</si>
  <si>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</si>
  <si>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</si>
  <si>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</si>
  <si>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</si>
  <si>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</si>
  <si>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</si>
  <si>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</si>
  <si>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</si>
  <si>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</si>
  <si>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</si>
  <si>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</si>
  <si>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</si>
  <si>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</si>
  <si>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</si>
  <si>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</si>
  <si>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</si>
  <si>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</si>
  <si>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</si>
  <si>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</si>
  <si>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</si>
  <si>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</si>
  <si>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</si>
  <si>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</si>
  <si>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</si>
  <si>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</si>
  <si>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</si>
  <si>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</si>
  <si>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</si>
  <si>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</si>
  <si>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</si>
  <si>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</si>
  <si>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</si>
  <si>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</si>
  <si>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</si>
  <si>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</si>
  <si>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</si>
  <si>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</si>
  <si>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</si>
  <si>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</si>
  <si>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</si>
  <si>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</si>
  <si>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</si>
  <si>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</si>
  <si>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</si>
  <si>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</si>
  <si>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</si>
  <si>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</si>
  <si>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</si>
  <si>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</si>
  <si>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</si>
  <si>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</si>
  <si>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</si>
  <si>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</si>
  <si>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</si>
  <si>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</si>
  <si>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</si>
  <si>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</si>
  <si>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</si>
  <si>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</si>
  <si>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</si>
  <si>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</si>
  <si>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</si>
  <si>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</si>
  <si>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</si>
  <si>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</si>
  <si>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</si>
  <si>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</si>
  <si>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</si>
  <si>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</si>
  <si>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</si>
  <si>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</si>
  <si>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</si>
  <si>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</si>
  <si>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</si>
  <si>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</si>
  <si>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</si>
  <si>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</si>
  <si>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</si>
  <si>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</si>
  <si>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</si>
  <si>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</si>
  <si>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</si>
  <si>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</si>
  <si>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</si>
  <si>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</si>
  <si>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</si>
  <si>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</si>
  <si>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</si>
  <si>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</si>
  <si>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</si>
  <si>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</si>
  <si>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</si>
  <si>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</si>
  <si>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</si>
  <si>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</si>
  <si>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</si>
  <si>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</si>
  <si>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</si>
  <si>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</si>
  <si>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</si>
  <si>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</si>
  <si>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</si>
  <si>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</si>
  <si>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</si>
  <si>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</si>
  <si>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</si>
  <si>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</si>
  <si>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</si>
  <si>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</si>
  <si>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</si>
  <si>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</si>
  <si>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</si>
  <si>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</si>
  <si>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</si>
  <si>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</si>
  <si>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</si>
  <si>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</si>
  <si>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</si>
  <si>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</si>
  <si>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</si>
  <si>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</si>
  <si>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</si>
  <si>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</si>
  <si>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</si>
  <si>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</si>
  <si>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</si>
  <si>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</si>
  <si>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</si>
  <si>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</si>
  <si>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</si>
  <si>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</si>
  <si>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</si>
  <si>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</si>
  <si>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</si>
  <si>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</si>
  <si>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</si>
  <si>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</si>
  <si>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</si>
  <si>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</si>
  <si>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</si>
  <si>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</si>
  <si>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</si>
  <si>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</si>
  <si>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</si>
  <si>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</si>
  <si>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</si>
  <si>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</si>
  <si>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</si>
  <si>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</si>
  <si>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</si>
  <si>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</si>
  <si>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</si>
  <si>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</si>
  <si>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</si>
  <si>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</si>
  <si>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</si>
  <si>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</si>
  <si>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</si>
  <si>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</si>
  <si>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</si>
  <si>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</si>
  <si>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</si>
  <si>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</si>
  <si>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</si>
  <si>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</si>
  <si>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</si>
  <si>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</si>
  <si>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</si>
  <si>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</si>
  <si>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</si>
  <si>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</si>
  <si>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</si>
  <si>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</si>
  <si>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</si>
  <si>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</si>
  <si>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</si>
  <si>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</si>
  <si>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</si>
  <si>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</si>
  <si>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</si>
  <si>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</si>
  <si>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</si>
  <si>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</si>
  <si>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</si>
  <si>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</si>
  <si>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</si>
  <si>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</si>
  <si>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</si>
  <si>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</si>
  <si>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</si>
  <si>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</si>
  <si>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</si>
  <si>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</si>
  <si>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</si>
  <si>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</si>
  <si>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</si>
  <si>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</si>
  <si>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</si>
  <si>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</si>
  <si>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</si>
  <si>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</si>
  <si>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</si>
  <si>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</si>
  <si>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</si>
  <si>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</si>
  <si>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</si>
  <si>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</si>
  <si>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</si>
  <si>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</si>
  <si>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</si>
  <si>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</si>
  <si>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</si>
  <si>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</si>
  <si>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</si>
  <si>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</si>
  <si>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</si>
  <si>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</si>
  <si>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</si>
  <si>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</si>
  <si>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</si>
  <si>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</si>
  <si>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</si>
  <si>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</si>
  <si>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</si>
  <si>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</si>
  <si>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</si>
  <si>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</si>
  <si>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</si>
  <si>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</si>
  <si>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</si>
  <si>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</si>
  <si>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</si>
  <si>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</si>
  <si>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</si>
  <si>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</si>
  <si>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</si>
  <si>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</si>
  <si>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</si>
  <si>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</si>
  <si>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</si>
  <si>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</si>
  <si>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</si>
  <si>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</si>
  <si>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</si>
  <si>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</si>
  <si>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</si>
  <si>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</si>
  <si>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</si>
  <si>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</si>
  <si>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</si>
  <si>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</si>
  <si>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</si>
  <si>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</si>
  <si>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</si>
  <si>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</si>
  <si>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</si>
  <si>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</si>
  <si>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</si>
  <si>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</si>
  <si>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</si>
  <si>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</si>
  <si>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</si>
  <si>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</si>
  <si>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</si>
  <si>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</si>
  <si>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</si>
  <si>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</si>
  <si>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</si>
  <si>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</si>
  <si>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</si>
  <si>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</si>
  <si>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</si>
  <si>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</si>
  <si>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</si>
  <si>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</si>
  <si>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</si>
  <si>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</si>
  <si>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</si>
  <si>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</si>
  <si>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</si>
  <si>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</si>
  <si>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</si>
  <si>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</si>
  <si>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</si>
  <si>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</si>
  <si>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</si>
  <si>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</si>
  <si>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</si>
  <si>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</si>
  <si>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</si>
  <si>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</si>
  <si>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</si>
  <si>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</si>
  <si>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</si>
  <si>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</si>
  <si>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</si>
  <si>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</si>
  <si>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</si>
  <si>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</si>
  <si>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</si>
  <si>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</si>
  <si>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</si>
  <si>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</si>
  <si>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</si>
  <si>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</si>
  <si>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</si>
  <si>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</si>
  <si>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</si>
  <si>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</si>
  <si>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</si>
  <si>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</si>
  <si>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</si>
  <si>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</si>
  <si>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</si>
  <si>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</si>
  <si>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</si>
  <si>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</si>
  <si>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</si>
  <si>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</si>
  <si>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</si>
  <si>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</si>
  <si>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</si>
  <si>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</si>
  <si>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</si>
  <si>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</si>
  <si>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</si>
  <si>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</si>
  <si>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</si>
  <si>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</si>
  <si>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</si>
  <si>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</si>
  <si>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</si>
  <si>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</si>
  <si>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</si>
  <si>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</si>
  <si>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</si>
  <si>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</si>
  <si>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</si>
  <si>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</si>
  <si>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</si>
  <si>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</si>
  <si>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</si>
  <si>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</si>
  <si>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</si>
  <si>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</si>
  <si>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</si>
  <si>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</si>
  <si>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</si>
  <si>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</si>
  <si>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</si>
  <si>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</si>
  <si>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</si>
  <si>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</si>
  <si>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</si>
  <si>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</si>
  <si>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</si>
  <si>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</si>
  <si>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</si>
  <si>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</si>
  <si>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</si>
  <si>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</si>
  <si>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</si>
  <si>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</si>
  <si>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</si>
  <si>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</si>
  <si>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</si>
  <si>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</si>
  <si>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</si>
  <si>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</si>
  <si>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</si>
  <si>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</si>
  <si>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</si>
  <si>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</si>
  <si>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</si>
  <si>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</si>
  <si>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</si>
  <si>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</si>
  <si>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</si>
  <si>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</si>
  <si>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</si>
  <si>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</si>
  <si>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</si>
  <si>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</si>
  <si>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</si>
  <si>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</si>
  <si>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</si>
  <si>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</si>
  <si>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</si>
  <si>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</si>
  <si>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</si>
  <si>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</si>
  <si>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</si>
  <si>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</si>
  <si>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</si>
  <si>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</si>
  <si>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</si>
  <si>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</si>
  <si>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</si>
  <si>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</si>
  <si>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</si>
  <si>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</si>
  <si>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</si>
  <si>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</si>
  <si>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</si>
  <si>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</si>
  <si>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</si>
  <si>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</si>
  <si>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</si>
  <si>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</si>
  <si>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</si>
  <si>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</si>
  <si>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</si>
  <si>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</si>
  <si>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</si>
  <si>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</si>
  <si>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</si>
  <si>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</si>
  <si>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</si>
  <si>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</si>
  <si>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</si>
  <si>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</si>
  <si>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</si>
  <si>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</si>
  <si>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</si>
  <si>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</si>
  <si>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</si>
  <si>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</si>
  <si>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</si>
  <si>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</si>
  <si>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</si>
  <si>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</si>
  <si>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</si>
  <si>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</si>
  <si>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</si>
  <si>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</si>
  <si>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</si>
  <si>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</si>
  <si>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</si>
  <si>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</si>
  <si>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</si>
  <si>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</si>
  <si>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</si>
  <si>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</si>
  <si>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</si>
  <si>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</si>
  <si>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</si>
  <si>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</si>
  <si>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</si>
  <si>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</si>
  <si>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</si>
  <si>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</si>
  <si>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</si>
  <si>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</si>
  <si>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</si>
  <si>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</si>
  <si>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</si>
  <si>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</si>
  <si>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</si>
  <si>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</si>
  <si>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</si>
  <si>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</si>
  <si>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</si>
  <si>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</si>
  <si>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</si>
  <si>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</si>
  <si>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</si>
  <si>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</si>
  <si>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</si>
  <si>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</si>
  <si>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</si>
  <si>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</si>
  <si>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</si>
  <si>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</si>
  <si>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</si>
  <si>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</si>
  <si>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</si>
  <si>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</si>
  <si>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</si>
  <si>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</si>
  <si>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</si>
  <si>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</si>
  <si>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</si>
  <si>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</si>
  <si>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</si>
  <si>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</si>
  <si>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</si>
  <si>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</si>
  <si>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</si>
  <si>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</si>
  <si>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</si>
  <si>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</si>
  <si>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</si>
  <si>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</si>
  <si>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</si>
  <si>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</si>
  <si>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</si>
  <si>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</si>
  <si>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</si>
  <si>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</si>
  <si>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</si>
  <si>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</si>
  <si>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</si>
  <si>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</si>
  <si>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</si>
  <si>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</si>
  <si>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</si>
  <si>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</si>
  <si>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</si>
  <si>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</si>
  <si>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</si>
  <si>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</si>
  <si>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</si>
  <si>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</si>
  <si>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</si>
  <si>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</si>
  <si>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</si>
  <si>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</si>
  <si>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</si>
  <si>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</si>
  <si>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</si>
  <si>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</si>
  <si>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</si>
  <si>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</si>
  <si>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</si>
  <si>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</si>
  <si>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</si>
  <si>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</si>
  <si>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</si>
  <si>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</si>
  <si>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</si>
  <si>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</si>
  <si>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</si>
  <si>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</si>
  <si>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</si>
  <si>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</si>
  <si>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</si>
  <si>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</si>
  <si>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</si>
  <si>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</si>
  <si>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</si>
  <si>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</si>
  <si>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</si>
  <si>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</si>
  <si>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</si>
  <si>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</si>
  <si>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</si>
  <si>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</si>
  <si>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</si>
  <si>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</si>
  <si>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</si>
  <si>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</si>
  <si>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</si>
  <si>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</si>
  <si>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</si>
  <si>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</si>
  <si>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</si>
  <si>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</si>
  <si>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</si>
  <si>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</si>
  <si>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</si>
  <si>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</si>
  <si>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</si>
  <si>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</si>
  <si>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</si>
  <si>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</si>
  <si>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</si>
  <si>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</si>
  <si>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</si>
  <si>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</si>
  <si>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</si>
  <si>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</si>
  <si>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</si>
  <si>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</si>
  <si>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</si>
  <si>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</si>
  <si>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</si>
  <si>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</si>
  <si>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</si>
  <si>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</si>
  <si>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</si>
  <si>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</si>
  <si>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</si>
  <si>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</si>
  <si>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</si>
  <si>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</si>
  <si>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</si>
  <si>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</si>
  <si>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</si>
  <si>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</si>
  <si>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</si>
  <si>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</si>
  <si>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</si>
  <si>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</si>
  <si>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</si>
  <si>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</si>
  <si>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</si>
  <si>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</si>
  <si>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</si>
  <si>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</si>
  <si>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</si>
  <si>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</si>
  <si>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</si>
  <si>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</si>
  <si>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</si>
  <si>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</si>
  <si>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</si>
  <si>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</si>
  <si>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</si>
  <si>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</si>
  <si>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</si>
  <si>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</si>
  <si>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</si>
  <si>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</si>
  <si>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</si>
  <si>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</si>
  <si>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</si>
  <si>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</si>
  <si>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</si>
  <si>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</si>
  <si>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</si>
  <si>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</si>
  <si>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</si>
  <si>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</si>
  <si>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</si>
  <si>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</si>
  <si>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</si>
  <si>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</si>
  <si>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</si>
  <si>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</si>
  <si>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</si>
  <si>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</si>
  <si>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</si>
  <si>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</si>
  <si>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</si>
  <si>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</si>
  <si>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</si>
  <si>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</si>
  <si>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</si>
  <si>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</si>
  <si>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</si>
  <si>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</si>
  <si>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</si>
  <si>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</si>
  <si>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</si>
  <si>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</si>
  <si>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</si>
  <si>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</si>
  <si>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</si>
  <si>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</si>
  <si>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</si>
  <si>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</si>
  <si>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</si>
  <si>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</si>
  <si>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</si>
  <si>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</si>
  <si>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</si>
  <si>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</si>
  <si>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</si>
  <si>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</si>
  <si>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</si>
  <si>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</si>
  <si>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</si>
  <si>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</si>
  <si>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</si>
  <si>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</si>
  <si>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</si>
  <si>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</si>
  <si>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</si>
  <si>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</si>
  <si>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</si>
  <si>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</si>
  <si>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</si>
  <si>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</si>
  <si>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</si>
  <si>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</si>
  <si>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</si>
  <si>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</si>
  <si>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</si>
  <si>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</si>
  <si>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</si>
  <si>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</si>
  <si>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</si>
  <si>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</si>
  <si>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</si>
  <si>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</si>
  <si>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</si>
  <si>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</si>
  <si>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</si>
  <si>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</si>
  <si>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</si>
  <si>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</si>
  <si>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</si>
  <si>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</si>
  <si>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</si>
  <si>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</si>
  <si>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</si>
  <si>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</si>
  <si>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</si>
  <si>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</si>
  <si>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</si>
  <si>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</si>
  <si>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</si>
  <si>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</si>
  <si>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</si>
  <si>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</si>
  <si>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</si>
  <si>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</si>
  <si>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</si>
  <si>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</si>
  <si>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</si>
  <si>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</si>
  <si>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</si>
  <si>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</si>
  <si>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</si>
  <si>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</si>
  <si>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</si>
  <si>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</si>
  <si>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</si>
  <si>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</si>
  <si>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</si>
  <si>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</si>
  <si>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</si>
  <si>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</si>
  <si>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</si>
  <si>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</si>
  <si>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</si>
  <si>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</si>
  <si>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</si>
  <si>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</si>
  <si>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</si>
  <si>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</si>
  <si>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</si>
  <si>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</si>
  <si>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</si>
  <si>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</si>
  <si>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</si>
  <si>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</si>
  <si>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</si>
  <si>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</si>
  <si>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</si>
  <si>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</si>
  <si>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</si>
  <si>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</si>
  <si>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</si>
  <si>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</si>
  <si>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</si>
  <si>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</si>
  <si>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</si>
  <si>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</si>
  <si>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</si>
  <si>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</si>
  <si>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</si>
  <si>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</si>
  <si>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</si>
  <si>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</si>
  <si>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</si>
  <si>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</si>
  <si>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</si>
  <si>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</si>
  <si>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</si>
  <si>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</si>
  <si>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</si>
  <si>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</si>
  <si>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</si>
  <si>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</si>
  <si>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</si>
  <si>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</si>
  <si>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</si>
  <si>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</si>
  <si>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</si>
  <si>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</si>
  <si>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</si>
  <si>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</si>
  <si>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</si>
  <si>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</si>
  <si>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</si>
  <si>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</si>
  <si>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</si>
  <si>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</si>
  <si>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</si>
  <si>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</si>
  <si>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</si>
  <si>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</si>
  <si>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</si>
  <si>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</si>
  <si>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</si>
  <si>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</si>
  <si>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</si>
  <si>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</si>
  <si>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</si>
  <si>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</si>
  <si>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</si>
  <si>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</si>
  <si>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</si>
  <si>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</si>
  <si>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</si>
  <si>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</si>
  <si>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</si>
  <si>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</si>
  <si>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</si>
  <si>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</si>
  <si>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</si>
  <si>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</si>
  <si>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</si>
  <si>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</si>
  <si>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</si>
  <si>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</si>
  <si>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</si>
  <si>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</si>
  <si>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</si>
  <si>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</si>
  <si>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</si>
  <si>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</si>
  <si>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</si>
  <si>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</si>
  <si>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</si>
  <si>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</si>
  <si>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</si>
  <si>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</si>
  <si>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</si>
  <si>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</si>
  <si>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</si>
  <si>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</si>
  <si>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</si>
  <si>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</si>
  <si>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</si>
  <si>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</si>
  <si>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</si>
  <si>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</si>
  <si>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</si>
  <si>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</si>
  <si>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</si>
  <si>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</si>
  <si>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</si>
  <si>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</si>
  <si>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</si>
  <si>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</si>
  <si>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</si>
  <si>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</si>
  <si>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</si>
  <si>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</si>
  <si>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</si>
  <si>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</si>
  <si>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</si>
  <si>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</si>
  <si>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</si>
  <si>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</si>
  <si>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</si>
  <si>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</si>
  <si>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</si>
  <si>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</si>
  <si>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</si>
  <si>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</si>
  <si>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</si>
  <si>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</si>
  <si>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</si>
  <si>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</si>
  <si>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</si>
  <si>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</si>
  <si>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</si>
  <si>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</si>
  <si>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</si>
  <si>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</si>
  <si>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</si>
  <si>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</si>
  <si>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</si>
  <si>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</si>
  <si>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</si>
  <si>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</si>
  <si>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</si>
  <si>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</si>
  <si>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</si>
  <si>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</si>
  <si>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</si>
  <si>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</si>
  <si>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</si>
  <si>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</si>
  <si>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</si>
  <si>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</si>
  <si>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</si>
  <si>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</si>
  <si>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</si>
  <si>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</si>
  <si>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</si>
  <si>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</si>
  <si>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</si>
  <si>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</si>
  <si>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</si>
  <si>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</si>
  <si>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</si>
  <si>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</si>
  <si>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</si>
  <si>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</si>
  <si>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</si>
  <si>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</si>
  <si>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</si>
  <si>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</si>
  <si>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</si>
  <si>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</si>
  <si>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</si>
  <si>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</si>
  <si>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</si>
  <si>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</si>
  <si>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</si>
  <si>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</si>
  <si>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</si>
  <si>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</si>
  <si>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</si>
  <si>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</si>
  <si>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</si>
  <si>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</si>
  <si>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</si>
  <si>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</si>
  <si>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</si>
  <si>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</si>
  <si>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</si>
  <si>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</si>
  <si>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</si>
  <si>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</si>
  <si>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</si>
  <si>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</si>
  <si>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</si>
  <si>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</si>
  <si>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</si>
  <si>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</si>
  <si>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</si>
  <si>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</si>
  <si>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</si>
  <si>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</si>
  <si>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</si>
  <si>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</si>
  <si>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</si>
  <si>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</si>
  <si>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</si>
  <si>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</si>
  <si>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</si>
  <si>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</si>
  <si>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</si>
  <si>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</si>
  <si>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</si>
  <si>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</si>
  <si>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</si>
  <si>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</si>
  <si>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</si>
  <si>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</si>
  <si>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</si>
  <si>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</si>
  <si>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</si>
  <si>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</si>
  <si>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</si>
  <si>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</si>
  <si>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</si>
  <si>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</si>
  <si>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</si>
  <si>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</si>
  <si>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</si>
  <si>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</si>
  <si>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</si>
  <si>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</si>
  <si>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</si>
  <si>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</si>
  <si>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</si>
  <si>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</si>
  <si>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</si>
  <si>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</si>
  <si>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</si>
  <si>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</si>
  <si>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</si>
  <si>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</si>
  <si>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</si>
  <si>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</si>
  <si>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</si>
  <si>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</si>
  <si>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</si>
  <si>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</si>
  <si>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</si>
  <si>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</si>
  <si>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</si>
  <si>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</si>
  <si>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</si>
  <si>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</si>
  <si>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</si>
  <si>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</si>
  <si>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</si>
  <si>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</si>
  <si>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</si>
  <si>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</si>
  <si>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</si>
  <si>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</si>
  <si>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</si>
  <si>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</si>
  <si>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</si>
  <si>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</si>
  <si>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</si>
  <si>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</si>
  <si>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</si>
  <si>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</si>
  <si>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</si>
  <si>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</si>
  <si>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</si>
  <si>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</si>
  <si>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</si>
  <si>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</si>
  <si>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</si>
  <si>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</si>
  <si>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</si>
  <si>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</si>
  <si>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</si>
  <si>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</si>
  <si>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</si>
  <si>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</si>
  <si>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</si>
  <si>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</si>
  <si>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</si>
  <si>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</si>
  <si>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</si>
  <si>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</si>
  <si>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</si>
  <si>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</si>
  <si>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</si>
  <si>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</si>
  <si>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</si>
  <si>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</si>
  <si>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</si>
  <si>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</si>
  <si>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</si>
  <si>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</si>
  <si>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</si>
  <si>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</si>
  <si>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</si>
  <si>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</si>
  <si>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</si>
  <si>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</si>
  <si>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</si>
  <si>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</si>
  <si>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</si>
  <si>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</si>
  <si>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</si>
  <si>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</si>
  <si>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</si>
  <si>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</si>
  <si>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</si>
  <si>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</si>
  <si>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</si>
  <si>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</si>
  <si>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</si>
  <si>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</si>
  <si>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</si>
  <si>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</si>
  <si>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</si>
  <si>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</si>
  <si>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</si>
  <si>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</si>
  <si>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</si>
  <si>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</si>
  <si>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</si>
  <si>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</si>
  <si>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</si>
  <si>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</si>
  <si>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</si>
  <si>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</si>
  <si>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</si>
  <si>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</si>
  <si>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</si>
  <si>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</si>
  <si>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</si>
  <si>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</si>
  <si>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</si>
  <si>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</si>
  <si>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</si>
  <si>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</si>
  <si>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</si>
  <si>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</si>
  <si>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</si>
  <si>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</si>
  <si>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</si>
  <si>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</si>
  <si>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</si>
  <si>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</si>
  <si>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</si>
  <si>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</si>
  <si>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</si>
  <si>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</si>
  <si>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</si>
  <si>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</si>
  <si>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</si>
  <si>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</si>
  <si>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</si>
  <si>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</si>
  <si>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</si>
  <si>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</si>
  <si>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</si>
  <si>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</si>
  <si>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</si>
  <si>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</si>
  <si>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</si>
  <si>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</si>
  <si>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</si>
  <si>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</si>
  <si>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</si>
  <si>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</si>
  <si>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</si>
  <si>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</si>
  <si>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</si>
  <si>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</si>
  <si>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</si>
  <si>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</si>
  <si>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</si>
  <si>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</si>
  <si>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</si>
  <si>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</si>
  <si>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</si>
  <si>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</si>
  <si>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</si>
  <si>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</si>
  <si>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</si>
  <si>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</si>
  <si>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</si>
  <si>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</si>
  <si>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</si>
  <si>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</si>
  <si>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</si>
  <si>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</si>
  <si>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</si>
  <si>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</si>
  <si>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</si>
  <si>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</si>
  <si>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</si>
  <si>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</si>
  <si>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</si>
  <si>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</si>
  <si>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</si>
  <si>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</si>
  <si>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</si>
  <si>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</si>
  <si>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</si>
  <si>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</si>
  <si>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</si>
  <si>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</si>
  <si>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</si>
  <si>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</si>
  <si>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</si>
  <si>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</si>
  <si>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</si>
  <si>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</si>
  <si>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</si>
  <si>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</si>
  <si>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</si>
  <si>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</si>
  <si>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</si>
  <si>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</si>
  <si>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</si>
  <si>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</si>
  <si>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</si>
  <si>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</si>
  <si>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</si>
  <si>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</si>
  <si>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</si>
  <si>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</si>
  <si>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</si>
  <si>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</si>
  <si>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</si>
  <si>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</si>
  <si>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</si>
  <si>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</si>
  <si>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</si>
  <si>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</si>
  <si>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</si>
  <si>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</si>
  <si>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</si>
  <si>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</si>
  <si>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</si>
  <si>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</si>
  <si>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</si>
  <si>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</si>
  <si>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</si>
  <si>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</si>
  <si>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</si>
  <si>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</si>
  <si>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</si>
  <si>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</si>
  <si>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</si>
  <si>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</si>
  <si>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</si>
  <si>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</si>
  <si>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</si>
  <si>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</si>
  <si>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</si>
  <si>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</si>
  <si>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</si>
  <si>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</si>
  <si>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</si>
  <si>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</si>
  <si>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</si>
  <si>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</si>
  <si>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</si>
  <si>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</si>
  <si>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</si>
  <si>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</si>
  <si>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</si>
  <si>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</si>
  <si>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</si>
  <si>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</si>
  <si>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</si>
  <si>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</si>
  <si>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</si>
  <si>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</si>
  <si>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</si>
  <si>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</si>
  <si>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</si>
  <si>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</si>
  <si>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</si>
  <si>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</si>
  <si>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</si>
  <si>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</si>
  <si>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</si>
  <si>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</si>
  <si>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</si>
  <si>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</si>
  <si>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</si>
  <si>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</si>
  <si>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</si>
  <si>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</si>
  <si>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</si>
  <si>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</si>
  <si>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</si>
  <si>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</si>
  <si>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</si>
  <si>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</si>
  <si>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</si>
  <si>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</si>
  <si>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</si>
  <si>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</si>
  <si>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</si>
  <si>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</si>
  <si>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</si>
  <si>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</si>
  <si>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</si>
  <si>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</si>
  <si>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</si>
  <si>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</si>
  <si>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</si>
  <si>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</si>
  <si>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</si>
  <si>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</si>
  <si>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</si>
  <si>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</si>
  <si>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</si>
  <si>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</si>
  <si>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</si>
  <si>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</si>
  <si>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</si>
  <si>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</si>
  <si>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</si>
  <si>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</si>
  <si>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</si>
  <si>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</si>
  <si>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</si>
  <si>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</si>
  <si>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</si>
  <si>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</si>
  <si>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</si>
  <si>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</si>
  <si>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</si>
  <si>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</si>
  <si>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</si>
  <si>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</si>
  <si>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</si>
  <si>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</si>
  <si>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</si>
  <si>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</si>
  <si>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</si>
  <si>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</si>
  <si>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</si>
  <si>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</si>
  <si>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</si>
  <si>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</si>
  <si>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</si>
  <si>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</si>
  <si>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</si>
  <si>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</si>
  <si>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</si>
  <si>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</si>
  <si>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</si>
  <si>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</si>
  <si>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</si>
  <si>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</si>
  <si>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</si>
  <si>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</si>
  <si>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</si>
  <si>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</si>
  <si>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</si>
  <si>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</si>
  <si>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</si>
  <si>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</si>
  <si>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</si>
  <si>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</si>
  <si>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</si>
  <si>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</si>
  <si>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</si>
  <si>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</si>
  <si>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</si>
  <si>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</si>
  <si>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</si>
  <si>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</si>
  <si>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</si>
  <si>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</si>
  <si>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</si>
  <si>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</si>
  <si>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</si>
  <si>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</si>
  <si>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</si>
  <si>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</si>
  <si>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</si>
  <si>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</si>
  <si>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</si>
  <si>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</si>
  <si>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</si>
  <si>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</si>
  <si>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</si>
  <si>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</si>
  <si>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</si>
  <si>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</si>
  <si>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</si>
  <si>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</si>
  <si>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</si>
  <si>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</si>
  <si>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</si>
  <si>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</si>
  <si>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</si>
  <si>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</si>
  <si>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</si>
  <si>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</si>
  <si>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</si>
  <si>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</si>
  <si>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</si>
  <si>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</si>
  <si>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</si>
  <si>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</si>
  <si>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</si>
  <si>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</si>
  <si>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</si>
  <si>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</si>
  <si>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</si>
  <si>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</si>
  <si>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</si>
  <si>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</si>
  <si>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</si>
  <si>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</si>
  <si>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</si>
  <si>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</si>
  <si>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</si>
  <si>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</si>
  <si>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</si>
  <si>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</si>
  <si>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</si>
  <si>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</si>
  <si>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</si>
  <si>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</si>
  <si>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</si>
  <si>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</si>
  <si>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</si>
  <si>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</si>
  <si>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</si>
  <si>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</si>
  <si>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</si>
  <si>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</si>
  <si>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</si>
  <si>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</si>
  <si>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</si>
  <si>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</si>
  <si>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</si>
  <si>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</si>
  <si>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</si>
  <si>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</si>
  <si>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</si>
  <si>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</si>
  <si>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</si>
  <si>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</si>
  <si>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</si>
  <si>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</si>
  <si>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</si>
  <si>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</si>
  <si>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</si>
  <si>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</si>
  <si>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</si>
  <si>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</si>
  <si>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</si>
  <si>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</si>
  <si>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</si>
  <si>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</si>
  <si>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</si>
  <si>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</si>
  <si>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</si>
  <si>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</si>
  <si>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</si>
  <si>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</si>
  <si>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</si>
  <si>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</si>
  <si>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</si>
  <si>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</si>
  <si>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</si>
  <si>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</si>
  <si>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</si>
  <si>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</si>
  <si>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</si>
  <si>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</si>
  <si>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</si>
  <si>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</si>
  <si>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</si>
  <si>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</si>
  <si>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</si>
  <si>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</si>
  <si>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</si>
  <si>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</si>
  <si>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</si>
  <si>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</si>
  <si>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</si>
  <si>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</si>
  <si>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</si>
  <si>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</si>
  <si>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</si>
  <si>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</si>
  <si>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</si>
  <si>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</si>
  <si>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</si>
  <si>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</si>
  <si>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</si>
  <si>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</si>
  <si>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</si>
  <si>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</si>
  <si>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</si>
  <si>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</si>
  <si>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</si>
  <si>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</si>
  <si>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</si>
  <si>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</si>
  <si>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</si>
  <si>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</si>
  <si>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</si>
  <si>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</si>
  <si>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</si>
  <si>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</si>
  <si>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</si>
  <si>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</si>
  <si>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</si>
  <si>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</si>
  <si>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</si>
  <si>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</si>
  <si>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</si>
  <si>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</si>
  <si>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</si>
  <si>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</si>
  <si>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</si>
  <si>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</si>
  <si>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</si>
  <si>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</si>
  <si>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</si>
  <si>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</si>
  <si>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</si>
  <si>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</si>
  <si>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</si>
  <si>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</si>
  <si>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</si>
  <si>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</si>
  <si>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</si>
  <si>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</si>
  <si>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</si>
  <si>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</si>
  <si>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</si>
  <si>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</si>
  <si>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</si>
  <si>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</si>
  <si>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</si>
  <si>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</si>
  <si>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</si>
  <si>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</si>
  <si>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</si>
  <si>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</si>
  <si>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</si>
  <si>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</si>
  <si>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</si>
  <si>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</si>
  <si>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</si>
  <si>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</si>
  <si>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</si>
  <si>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</si>
  <si>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</si>
  <si>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</si>
  <si>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</si>
  <si>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</si>
  <si>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</si>
  <si>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</si>
  <si>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</si>
  <si>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</si>
  <si>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</si>
  <si>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</si>
  <si>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</si>
  <si>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</si>
  <si>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</si>
  <si>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</si>
  <si>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</si>
  <si>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</si>
  <si>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</si>
  <si>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</si>
  <si>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</si>
  <si>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</si>
  <si>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</si>
  <si>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</si>
  <si>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</si>
  <si>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</si>
  <si>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</si>
  <si>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</si>
  <si>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</si>
  <si>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</si>
  <si>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</si>
  <si>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</si>
  <si>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</si>
  <si>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</si>
  <si>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</si>
  <si>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</si>
  <si>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</si>
  <si>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</si>
  <si>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</si>
  <si>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</si>
  <si>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</si>
  <si>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</si>
  <si>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</si>
  <si>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</si>
  <si>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</si>
  <si>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</si>
  <si>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</si>
  <si>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</si>
  <si>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</si>
  <si>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</si>
  <si>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</si>
  <si>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</si>
  <si>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</si>
  <si>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</si>
  <si>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</si>
  <si>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</si>
  <si>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</si>
  <si>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</si>
  <si>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</si>
  <si>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</si>
  <si>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</si>
  <si>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</si>
  <si>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</si>
  <si>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</si>
  <si>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</si>
  <si>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</si>
  <si>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</si>
  <si>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</si>
  <si>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</si>
  <si>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</si>
  <si>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</si>
  <si>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</si>
  <si>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</si>
  <si>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</si>
  <si>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</si>
  <si>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</si>
  <si>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</si>
  <si>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</si>
  <si>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</si>
  <si>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</si>
  <si>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</si>
  <si>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</si>
  <si>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</si>
  <si>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</si>
  <si>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</si>
  <si>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</si>
  <si>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</si>
  <si>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</si>
  <si>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</si>
  <si>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</si>
  <si>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</si>
  <si>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</si>
  <si>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</si>
  <si>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</si>
  <si>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</si>
  <si>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</si>
  <si>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</si>
  <si>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</si>
  <si>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</si>
  <si>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</si>
  <si>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</si>
  <si>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</si>
  <si>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</si>
  <si>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</si>
  <si>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</si>
  <si>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</si>
  <si>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</si>
  <si>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</si>
  <si>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</si>
  <si>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</si>
  <si>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</si>
  <si>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</si>
  <si>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</si>
  <si>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</si>
  <si>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</si>
  <si>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</si>
  <si>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</si>
  <si>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</si>
  <si>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</si>
  <si>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</si>
  <si>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</si>
  <si>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</si>
  <si>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</si>
  <si>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</si>
  <si>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</si>
  <si>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</si>
  <si>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</si>
  <si>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</si>
  <si>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</si>
  <si>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</si>
  <si>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</si>
  <si>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</si>
  <si>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</si>
  <si>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</si>
  <si>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</si>
  <si>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</si>
  <si>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</si>
  <si>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</si>
  <si>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</si>
  <si>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</si>
  <si>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</si>
  <si>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</si>
  <si>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</si>
  <si>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</si>
  <si>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</si>
  <si>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</si>
  <si>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</si>
  <si>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</si>
  <si>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</si>
  <si>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</si>
  <si>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</si>
  <si>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</si>
  <si>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</si>
  <si>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</si>
  <si>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</si>
  <si>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</si>
  <si>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</si>
  <si>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</si>
  <si>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</si>
  <si>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</si>
  <si>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</si>
  <si>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</si>
  <si>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</si>
  <si>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</si>
  <si>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</si>
  <si>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</si>
  <si>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</si>
  <si>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</si>
  <si>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</si>
  <si>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</si>
  <si>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</si>
  <si>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</si>
  <si>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</si>
  <si>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</si>
  <si>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</si>
  <si>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</si>
  <si>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</si>
  <si>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</si>
  <si>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</si>
  <si>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</si>
  <si>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</si>
  <si>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</si>
  <si>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</si>
  <si>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</si>
  <si>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</si>
  <si>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</si>
  <si>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</si>
  <si>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</si>
  <si>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</si>
  <si>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</si>
  <si>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</si>
  <si>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</si>
  <si>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</si>
  <si>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</si>
  <si>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</si>
  <si>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</si>
  <si>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</si>
  <si>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</si>
  <si>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</si>
  <si>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</si>
  <si>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</si>
  <si>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</si>
  <si>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</si>
  <si>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</si>
  <si>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</si>
  <si>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</si>
  <si>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</si>
  <si>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</si>
  <si>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</si>
  <si>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</si>
  <si>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</si>
  <si>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</si>
  <si>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</si>
  <si>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</si>
  <si>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</si>
  <si>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</si>
  <si>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</si>
  <si>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</si>
  <si>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</si>
  <si>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</si>
  <si>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</si>
  <si>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</si>
  <si>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</si>
  <si>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</si>
  <si>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</si>
  <si>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</si>
  <si>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</si>
  <si>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</si>
  <si>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</si>
  <si>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</si>
  <si>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</si>
  <si>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</si>
  <si>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</si>
  <si>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</si>
  <si>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</si>
  <si>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</si>
  <si>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</si>
  <si>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</si>
  <si>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</si>
  <si>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</si>
  <si>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</si>
  <si>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</si>
  <si>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</si>
  <si>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</si>
  <si>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</si>
  <si>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</si>
  <si>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</si>
  <si>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</si>
  <si>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</si>
  <si>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</si>
  <si>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</si>
  <si>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</si>
  <si>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</si>
  <si>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</si>
  <si>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</si>
  <si>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</si>
  <si>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</si>
  <si>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</si>
  <si>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</si>
  <si>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</si>
  <si>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</si>
  <si>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</si>
  <si>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</si>
  <si>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</si>
  <si>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</si>
  <si>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</si>
  <si>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</si>
  <si>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</si>
  <si>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</si>
  <si>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</si>
  <si>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</si>
  <si>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</si>
  <si>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</si>
  <si>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</si>
  <si>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</si>
  <si>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</si>
  <si>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</si>
  <si>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</si>
  <si>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</si>
  <si>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</si>
  <si>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</si>
  <si>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</si>
  <si>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</si>
  <si>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</si>
  <si>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</si>
  <si>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</si>
  <si>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</si>
  <si>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</si>
  <si>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</si>
  <si>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</si>
  <si>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</si>
  <si>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</si>
  <si>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</si>
  <si>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</si>
  <si>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</si>
  <si>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</si>
  <si>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</si>
  <si>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</si>
  <si>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</si>
  <si>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</si>
  <si>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</si>
  <si>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</si>
  <si>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</si>
  <si>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</si>
  <si>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</si>
  <si>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</si>
  <si>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</si>
  <si>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</si>
  <si>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</si>
  <si>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</si>
  <si>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</si>
  <si>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</si>
  <si>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</si>
  <si>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</si>
  <si>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</si>
  <si>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</si>
  <si>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</si>
  <si>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</si>
  <si>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</si>
  <si>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</si>
  <si>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</si>
  <si>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</si>
  <si>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</si>
  <si>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</si>
  <si>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</si>
  <si>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</si>
  <si>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</si>
  <si>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</si>
  <si>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</si>
  <si>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</si>
  <si>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</si>
  <si>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</si>
  <si>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</si>
  <si>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</si>
  <si>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</si>
  <si>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</si>
  <si>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</si>
  <si>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</si>
  <si>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</si>
  <si>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</si>
  <si>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</si>
  <si>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</si>
  <si>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</si>
  <si>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</si>
  <si>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</si>
  <si>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</si>
  <si>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</si>
  <si>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</si>
  <si>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</si>
  <si>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</si>
  <si>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</si>
  <si>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</si>
  <si>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</si>
  <si>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</si>
  <si>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</si>
  <si>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</si>
  <si>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</si>
  <si>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</si>
  <si>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</si>
  <si>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</si>
  <si>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</si>
  <si>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</si>
  <si>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</si>
  <si>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</si>
  <si>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</si>
  <si>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</si>
  <si>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</si>
  <si>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</si>
  <si>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</si>
  <si>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</si>
  <si>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</si>
  <si>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</si>
  <si>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</si>
  <si>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</si>
  <si>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</si>
  <si>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</si>
  <si>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</si>
  <si>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</si>
  <si>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</si>
  <si>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</si>
  <si>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</si>
  <si>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</si>
  <si>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</si>
  <si>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</si>
  <si>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</si>
  <si>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</si>
  <si>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</si>
  <si>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</si>
  <si>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</si>
  <si>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</si>
  <si>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</si>
  <si>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</si>
  <si>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</si>
  <si>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</si>
  <si>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</si>
  <si>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</si>
  <si>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</si>
  <si>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</si>
  <si>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</si>
  <si>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</si>
  <si>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</si>
  <si>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</si>
  <si>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</si>
  <si>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</si>
  <si>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</si>
  <si>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</si>
  <si>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</si>
  <si>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</si>
  <si>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</si>
  <si>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</si>
  <si>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</si>
  <si>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</si>
  <si>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</si>
  <si>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</si>
  <si>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</si>
  <si>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</si>
  <si>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</si>
  <si>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</si>
  <si>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</si>
  <si>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</si>
  <si>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</si>
  <si>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</si>
  <si>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</si>
  <si>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</si>
  <si>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</si>
  <si>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</si>
  <si>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</si>
  <si>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</si>
  <si>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</si>
  <si>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</si>
  <si>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</si>
  <si>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</si>
  <si>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</si>
  <si>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</si>
  <si>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</si>
  <si>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</si>
  <si>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</si>
  <si>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</si>
  <si>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</si>
  <si>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</si>
  <si>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</si>
  <si>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</si>
  <si>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</si>
  <si>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</si>
  <si>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</si>
  <si>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</si>
  <si>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</si>
  <si>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</si>
  <si>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</si>
  <si>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</si>
  <si>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</si>
  <si>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</si>
  <si>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</si>
  <si>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</si>
  <si>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</si>
  <si>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</si>
  <si>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</si>
  <si>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</si>
  <si>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</si>
  <si>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</si>
  <si>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</si>
  <si>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</si>
  <si>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</si>
  <si>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</si>
  <si>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</si>
  <si>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</si>
  <si>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</si>
  <si>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</si>
  <si>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</si>
  <si>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</si>
  <si>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</si>
  <si>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</si>
  <si>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</si>
  <si>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</si>
  <si>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</si>
  <si>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</si>
  <si>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</si>
  <si>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</si>
  <si>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</si>
  <si>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</si>
  <si>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</si>
  <si>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</si>
  <si>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</si>
  <si>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</si>
  <si>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</si>
  <si>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</si>
  <si>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</si>
  <si>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</si>
  <si>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</si>
  <si>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</si>
  <si>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</si>
  <si>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</si>
  <si>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</si>
  <si>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</si>
  <si>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</si>
  <si>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</si>
  <si>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</si>
  <si>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</si>
  <si>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</si>
  <si>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</si>
  <si>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</si>
  <si>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</si>
  <si>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</si>
  <si>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</si>
  <si>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</si>
  <si>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</si>
  <si>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</si>
  <si>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</si>
  <si>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</si>
  <si>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</si>
  <si>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</si>
  <si>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</si>
  <si>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</si>
  <si>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</si>
  <si>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</si>
  <si>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</si>
  <si>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</si>
  <si>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</si>
  <si>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</si>
  <si>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</si>
  <si>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</si>
  <si>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</si>
  <si>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</si>
  <si>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</si>
  <si>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</si>
  <si>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</si>
  <si>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</si>
  <si>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</si>
  <si>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</si>
  <si>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</si>
  <si>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</si>
  <si>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</si>
  <si>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</si>
  <si>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</si>
  <si>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</si>
  <si>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</si>
  <si>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</si>
  <si>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</si>
  <si>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</si>
  <si>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</si>
  <si>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</si>
  <si>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</si>
  <si>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</si>
  <si>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</si>
  <si>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</si>
  <si>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</si>
  <si>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</si>
  <si>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</si>
  <si>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</si>
  <si>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</si>
  <si>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</si>
  <si>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</si>
  <si>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</si>
  <si>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</si>
  <si>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</si>
  <si>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</si>
  <si>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</si>
  <si>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</si>
  <si>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</si>
  <si>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</si>
  <si>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</si>
  <si>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</si>
  <si>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</si>
  <si>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</si>
  <si>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</si>
  <si>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</si>
  <si>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</si>
  <si>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</si>
  <si>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</si>
  <si>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</si>
  <si>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</si>
  <si>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</si>
  <si>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</si>
  <si>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</si>
  <si>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</si>
  <si>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</si>
  <si>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</si>
  <si>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</si>
  <si>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</si>
  <si>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</si>
  <si>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</si>
  <si>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</si>
  <si>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</si>
  <si>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</si>
  <si>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</si>
  <si>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</si>
  <si>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</si>
  <si>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</si>
  <si>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</si>
  <si>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</si>
  <si>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</si>
  <si>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</si>
  <si>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</si>
  <si>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</si>
  <si>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</si>
  <si>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</si>
  <si>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</si>
  <si>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</si>
  <si>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</si>
  <si>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</si>
  <si>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</si>
  <si>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</si>
  <si>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</si>
  <si>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</si>
  <si>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</si>
  <si>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</si>
  <si>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</si>
  <si>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</si>
  <si>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</si>
  <si>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</si>
  <si>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</si>
  <si>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</si>
  <si>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</si>
  <si>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</si>
  <si>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</si>
  <si>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</si>
  <si>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</si>
  <si>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</si>
  <si>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</si>
  <si>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</si>
  <si>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</si>
  <si>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</si>
  <si>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</si>
  <si>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</si>
  <si>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</si>
  <si>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</si>
  <si>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</si>
  <si>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</si>
  <si>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</si>
  <si>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</si>
  <si>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</si>
  <si>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</si>
  <si>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</si>
  <si>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</si>
  <si>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</si>
  <si>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</si>
  <si>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</si>
  <si>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</si>
  <si>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</si>
  <si>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</si>
  <si>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</si>
  <si>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</si>
  <si>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</si>
  <si>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</si>
  <si>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</si>
  <si>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</si>
  <si>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</si>
  <si>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</si>
  <si>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</si>
  <si>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</si>
  <si>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</si>
  <si>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</si>
  <si>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</si>
  <si>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</si>
  <si>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</si>
  <si>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</si>
  <si>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</si>
  <si>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</si>
  <si>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</si>
  <si>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</si>
  <si>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</si>
  <si>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</si>
  <si>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</si>
  <si>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</si>
  <si>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</si>
  <si>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</si>
  <si>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</si>
  <si>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</si>
  <si>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</si>
  <si>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</si>
  <si>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</si>
  <si>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</si>
  <si>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</si>
  <si>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</si>
  <si>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</si>
  <si>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</si>
  <si>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</si>
  <si>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</si>
  <si>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</si>
  <si>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</si>
  <si>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</si>
  <si>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</si>
  <si>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</si>
  <si>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</si>
  <si>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</si>
  <si>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</si>
  <si>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</si>
  <si>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</si>
  <si>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</si>
  <si>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</si>
  <si>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</si>
  <si>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</si>
  <si>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</si>
  <si>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</si>
  <si>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</si>
  <si>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</si>
  <si>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</si>
  <si>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</si>
  <si>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</si>
  <si>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</si>
  <si>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</si>
  <si>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</si>
  <si>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</si>
  <si>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</si>
  <si>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</si>
  <si>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</si>
  <si>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</si>
  <si>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</si>
  <si>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</si>
  <si>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</si>
  <si>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</si>
  <si>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</si>
  <si>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</si>
  <si>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</si>
  <si>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</si>
  <si>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</si>
  <si>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</si>
  <si>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</si>
  <si>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</si>
  <si>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</si>
  <si>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</si>
  <si>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</si>
  <si>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</si>
  <si>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</si>
  <si>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</si>
  <si>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</si>
  <si>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</si>
  <si>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</si>
  <si>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</si>
  <si>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</si>
  <si>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</si>
  <si>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</si>
  <si>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</si>
  <si>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</si>
  <si>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</si>
  <si>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</si>
  <si>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</si>
  <si>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</si>
  <si>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</si>
  <si>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</si>
  <si>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</si>
  <si>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</si>
  <si>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</si>
  <si>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</si>
  <si>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</si>
  <si>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</si>
  <si>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</si>
  <si>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</si>
  <si>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</si>
  <si>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</si>
  <si>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</si>
  <si>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</si>
  <si>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</si>
  <si>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</si>
  <si>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</si>
  <si>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</si>
  <si>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</si>
  <si>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</si>
  <si>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</si>
  <si>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</si>
  <si>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</si>
  <si>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</si>
  <si>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</si>
  <si>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</si>
  <si>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</si>
  <si>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</si>
  <si>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</si>
  <si>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</si>
  <si>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</si>
  <si>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</si>
  <si>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</si>
  <si>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</si>
  <si>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</si>
  <si>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</si>
  <si>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</si>
  <si>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</si>
  <si>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</si>
  <si>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</si>
  <si>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</si>
  <si>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</si>
  <si>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</si>
  <si>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</si>
  <si>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</si>
  <si>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</si>
  <si>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</si>
  <si>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</si>
  <si>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</si>
  <si>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</si>
  <si>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</si>
  <si>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</si>
  <si>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</si>
  <si>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</si>
  <si>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</si>
  <si>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</si>
  <si>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</si>
  <si>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</si>
  <si>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</si>
  <si>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</si>
  <si>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</si>
  <si>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</si>
  <si>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</si>
  <si>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</si>
  <si>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</si>
  <si>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</si>
  <si>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</si>
  <si>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</si>
  <si>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</si>
  <si>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</si>
  <si>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</si>
  <si>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</si>
  <si>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</si>
  <si>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</si>
  <si>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</si>
  <si>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</si>
  <si>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</si>
  <si>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</si>
  <si>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</si>
  <si>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</si>
  <si>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</si>
  <si>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</si>
  <si>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</si>
  <si>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</si>
  <si>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</si>
  <si>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</si>
  <si>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</si>
  <si>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</si>
  <si>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</si>
  <si>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</si>
  <si>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</si>
  <si>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</si>
  <si>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</si>
  <si>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</si>
  <si>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</si>
  <si>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</si>
  <si>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</si>
  <si>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</si>
  <si>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</si>
  <si>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</si>
  <si>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</si>
  <si>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</si>
  <si>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</si>
  <si>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</si>
  <si>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</si>
  <si>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</si>
  <si>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</si>
  <si>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</si>
  <si>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</si>
  <si>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</si>
  <si>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</si>
  <si>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</si>
  <si>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</si>
  <si>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</si>
  <si>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</si>
  <si>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</si>
  <si>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</si>
  <si>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</si>
  <si>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</si>
  <si>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</si>
  <si>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</si>
  <si>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</si>
  <si>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</si>
  <si>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</si>
  <si>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</si>
  <si>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</si>
  <si>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</si>
  <si>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</si>
  <si>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</si>
  <si>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</si>
  <si>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</si>
  <si>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</si>
  <si>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</si>
  <si>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</si>
  <si>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</si>
  <si>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</si>
  <si>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</si>
  <si>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</si>
  <si>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</si>
  <si>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</si>
  <si>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</si>
  <si>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</si>
  <si>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</si>
  <si>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</si>
  <si>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</si>
  <si>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</si>
  <si>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</si>
  <si>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</si>
  <si>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</si>
  <si>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</si>
  <si>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</si>
  <si>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</si>
  <si>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</si>
  <si>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</si>
  <si>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</si>
  <si>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</si>
  <si>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</si>
  <si>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</si>
  <si>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</si>
  <si>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</si>
  <si>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</si>
  <si>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</si>
  <si>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</si>
  <si>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</si>
  <si>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</si>
  <si>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</si>
  <si>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</si>
  <si>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</si>
  <si>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</si>
  <si>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</si>
  <si>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</si>
  <si>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</si>
  <si>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</si>
  <si>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</si>
  <si>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</si>
  <si>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</si>
  <si>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</si>
  <si>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</si>
  <si>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</si>
  <si>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</si>
  <si>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</si>
  <si>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</si>
  <si>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</si>
  <si>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</si>
  <si>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</si>
  <si>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</si>
  <si>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</si>
  <si>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</si>
  <si>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</si>
  <si>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</si>
  <si>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</si>
  <si>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</si>
  <si>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</si>
  <si>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</si>
  <si>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</si>
  <si>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</si>
  <si>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</si>
  <si>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</si>
  <si>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</si>
  <si>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</si>
  <si>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</si>
  <si>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</si>
  <si>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</si>
  <si>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</si>
  <si>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</si>
  <si>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</si>
  <si>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</si>
  <si>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</si>
  <si>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</si>
  <si>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</si>
  <si>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</si>
  <si>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</si>
  <si>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</si>
  <si>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</si>
  <si>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</si>
  <si>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</si>
  <si>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</si>
  <si>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</si>
  <si>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</si>
  <si>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</si>
  <si>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</si>
  <si>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</si>
  <si>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</si>
  <si>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</si>
  <si>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</si>
  <si>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</si>
  <si>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</si>
  <si>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</si>
  <si>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</si>
  <si>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</si>
  <si>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</si>
  <si>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</si>
  <si>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</si>
  <si>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</si>
  <si>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</si>
  <si>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</si>
  <si>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</si>
  <si>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</si>
  <si>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</si>
  <si>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</si>
  <si>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</si>
  <si>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</si>
  <si>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</si>
  <si>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</si>
  <si>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</si>
  <si>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</si>
  <si>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</si>
  <si>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</si>
  <si>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</si>
  <si>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</si>
  <si>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</si>
  <si>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</si>
  <si>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</si>
  <si>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</si>
  <si>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</si>
  <si>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</si>
  <si>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</si>
  <si>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</si>
  <si>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</si>
  <si>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</si>
  <si>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</si>
  <si>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</si>
  <si>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</si>
  <si>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</si>
  <si>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</si>
  <si>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</si>
  <si>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</si>
  <si>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</si>
  <si>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</si>
  <si>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</si>
  <si>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</si>
  <si>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</si>
  <si>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</si>
  <si>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</si>
  <si>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</si>
  <si>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</si>
  <si>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</si>
  <si>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</si>
  <si>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</si>
  <si>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</si>
  <si>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</si>
  <si>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</si>
  <si>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</si>
  <si>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</si>
  <si>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</si>
  <si>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</si>
  <si>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</si>
  <si>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</si>
  <si>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</si>
  <si>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</si>
  <si>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</si>
  <si>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</si>
  <si>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</si>
  <si>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</si>
  <si>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</si>
  <si>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</si>
  <si>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</si>
  <si>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</si>
  <si>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</si>
  <si>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</si>
  <si>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</si>
  <si>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</si>
  <si>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</si>
  <si>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</si>
  <si>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</si>
  <si>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</si>
  <si>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</si>
  <si>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</si>
  <si>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</si>
  <si>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</si>
  <si>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</si>
  <si>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</si>
  <si>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</si>
  <si>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</si>
  <si>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</si>
  <si>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</si>
  <si>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</si>
  <si>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</si>
  <si>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</si>
  <si>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</si>
  <si>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</si>
  <si>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</si>
  <si>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</si>
  <si>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</si>
  <si>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</si>
  <si>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</si>
  <si>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</si>
  <si>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</si>
  <si>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</si>
  <si>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</si>
  <si>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</si>
  <si>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</si>
  <si>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</si>
  <si>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</si>
  <si>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</si>
  <si>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</si>
  <si>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</si>
  <si>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</si>
  <si>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</si>
  <si>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</si>
  <si>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</si>
  <si>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</si>
  <si>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</si>
  <si>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</si>
  <si>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</si>
  <si>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</si>
  <si>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</si>
  <si>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</si>
  <si>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</si>
  <si>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</si>
  <si>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</si>
  <si>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</si>
  <si>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</si>
  <si>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</si>
  <si>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</si>
  <si>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</si>
  <si>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</si>
  <si>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</si>
  <si>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</si>
  <si>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</si>
  <si>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</si>
  <si>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</si>
  <si>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</si>
  <si>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</si>
  <si>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</si>
  <si>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</si>
  <si>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</si>
  <si>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</si>
  <si>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</si>
  <si>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</si>
  <si>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</si>
  <si>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</si>
  <si>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</si>
  <si>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</si>
  <si>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</si>
  <si>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</si>
  <si>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</si>
  <si>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</si>
  <si>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</si>
  <si>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</si>
  <si>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</si>
  <si>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</si>
  <si>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</si>
  <si>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</si>
  <si>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</si>
  <si>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</si>
  <si>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</si>
  <si>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</si>
  <si>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</si>
  <si>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</si>
  <si>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</si>
  <si>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</si>
  <si>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</si>
  <si>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</si>
  <si>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</si>
  <si>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</si>
  <si>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</si>
  <si>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</si>
  <si>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</si>
  <si>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</si>
  <si>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</si>
  <si>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</si>
  <si>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</si>
  <si>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</si>
  <si>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</si>
  <si>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</si>
  <si>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</si>
  <si>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</si>
  <si>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</si>
  <si>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</si>
  <si>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</si>
  <si>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</si>
  <si>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</si>
  <si>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</si>
  <si>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</si>
  <si>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</si>
  <si>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</si>
  <si>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</si>
  <si>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</si>
  <si>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</si>
  <si>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</si>
  <si>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</si>
  <si>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</si>
  <si>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</si>
  <si>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</si>
  <si>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</si>
  <si>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</si>
  <si>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</si>
  <si>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</si>
  <si>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</si>
  <si>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</si>
  <si>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</si>
  <si>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</si>
  <si>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</si>
  <si>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</si>
  <si>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</si>
  <si>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</si>
  <si>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</si>
  <si>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</si>
  <si>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</si>
  <si>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</si>
  <si>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</si>
  <si>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</si>
  <si>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</si>
  <si>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</si>
  <si>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</si>
  <si>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</si>
  <si>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</si>
  <si>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</si>
  <si>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</si>
  <si>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</si>
  <si>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</si>
  <si>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</si>
  <si>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</si>
  <si>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</si>
  <si>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</si>
  <si>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</si>
  <si>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</si>
  <si>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</si>
  <si>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</si>
  <si>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</si>
  <si>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</si>
  <si>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</si>
  <si>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</si>
  <si>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</si>
  <si>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</si>
  <si>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</si>
  <si>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</si>
  <si>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</si>
  <si>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</si>
  <si>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</si>
  <si>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</si>
  <si>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</si>
  <si>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</si>
  <si>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</si>
  <si>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</si>
  <si>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</si>
  <si>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</si>
  <si>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</si>
  <si>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</si>
  <si>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</si>
  <si>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</si>
  <si>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</si>
  <si>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</si>
  <si>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</si>
  <si>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</si>
  <si>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</si>
  <si>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</si>
  <si>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</si>
  <si>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</si>
  <si>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</si>
  <si>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</si>
  <si>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</si>
  <si>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</si>
  <si>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</si>
  <si>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</si>
  <si>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</si>
  <si>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</si>
  <si>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</si>
  <si>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</si>
  <si>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</si>
  <si>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</si>
  <si>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</si>
  <si>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</si>
  <si>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</si>
  <si>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</si>
  <si>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</si>
  <si>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</si>
  <si>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</si>
  <si>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</si>
  <si>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</si>
  <si>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</si>
  <si>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</si>
  <si>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</si>
  <si>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</si>
  <si>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</si>
  <si>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</si>
  <si>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</si>
  <si>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</si>
  <si>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</si>
  <si>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</si>
  <si>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</si>
  <si>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</si>
  <si>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</si>
  <si>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</si>
  <si>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</si>
  <si>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</si>
  <si>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</si>
  <si>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</si>
  <si>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</si>
  <si>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</si>
  <si>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</si>
  <si>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</si>
  <si>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</si>
  <si>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</si>
  <si>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</si>
  <si>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</si>
  <si>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</si>
  <si>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</si>
  <si>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</si>
  <si>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</si>
  <si>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</si>
  <si>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</si>
  <si>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</si>
  <si>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</si>
  <si>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</si>
  <si>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</si>
  <si>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</si>
  <si>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</si>
  <si>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</si>
  <si>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</si>
  <si>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</si>
  <si>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</si>
  <si>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</si>
  <si>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</si>
  <si>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</si>
  <si>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</si>
  <si>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</si>
  <si>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</si>
  <si>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</si>
  <si>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</si>
  <si>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</si>
  <si>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</si>
  <si>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</si>
  <si>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</si>
  <si>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</si>
  <si>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</si>
  <si>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</si>
  <si>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</si>
  <si>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</si>
  <si>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</si>
  <si>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</si>
  <si>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</si>
  <si>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</si>
  <si>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</si>
  <si>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</si>
  <si>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</si>
  <si>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</si>
  <si>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</si>
  <si>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</si>
  <si>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</si>
  <si>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</si>
  <si>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</si>
  <si>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</si>
  <si>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</si>
  <si>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</si>
  <si>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</si>
  <si>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</si>
  <si>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</si>
  <si>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</si>
  <si>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</si>
  <si>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</si>
  <si>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</si>
  <si>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</si>
  <si>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</si>
  <si>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</si>
  <si>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</si>
  <si>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</si>
  <si>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</si>
  <si>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</si>
  <si>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</si>
  <si>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</si>
  <si>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</si>
  <si>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</si>
  <si>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</si>
  <si>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</si>
  <si>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</si>
  <si>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</si>
  <si>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</si>
  <si>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</si>
  <si>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</si>
  <si>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</si>
  <si>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</si>
  <si>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</si>
  <si>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</si>
  <si>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</si>
  <si>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</si>
  <si>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</si>
  <si>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</si>
  <si>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</si>
  <si>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</si>
  <si>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</si>
  <si>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</si>
  <si>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</si>
  <si>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</si>
  <si>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</si>
  <si>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</si>
  <si>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</si>
  <si>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</si>
  <si>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</si>
  <si>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</si>
  <si>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</si>
  <si>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</si>
  <si>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</si>
  <si>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</si>
  <si>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</si>
  <si>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</si>
  <si>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</si>
  <si>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</si>
  <si>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</si>
  <si>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</si>
  <si>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</si>
  <si>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</si>
  <si>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</si>
  <si>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</si>
  <si>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</si>
  <si>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</si>
  <si>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</si>
  <si>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</si>
  <si>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</si>
  <si>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</si>
  <si>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</si>
  <si>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</si>
  <si>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</si>
  <si>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</si>
  <si>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</si>
  <si>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</si>
  <si>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</si>
  <si>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</si>
  <si>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</si>
  <si>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</si>
  <si>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</si>
  <si>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</si>
  <si>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</si>
  <si>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</si>
  <si>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</si>
  <si>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</si>
  <si>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</si>
  <si>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</si>
  <si>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</si>
  <si>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</si>
  <si>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</si>
  <si>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</si>
  <si>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</si>
  <si>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</si>
  <si>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</si>
  <si>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</si>
  <si>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</si>
  <si>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</si>
  <si>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</si>
  <si>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</si>
  <si>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</si>
  <si>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</si>
  <si>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</si>
  <si>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</si>
  <si>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</si>
  <si>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</si>
  <si>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</si>
  <si>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</si>
  <si>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</si>
  <si>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</si>
  <si>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</si>
  <si>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</si>
  <si>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</si>
  <si>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</si>
  <si>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</si>
  <si>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</si>
  <si>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</si>
  <si>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</si>
  <si>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</si>
  <si>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</si>
  <si>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</si>
  <si>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</si>
  <si>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</si>
  <si>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</si>
  <si>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</si>
  <si>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</si>
  <si>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</si>
  <si>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</si>
  <si>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</si>
  <si>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</si>
  <si>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</si>
  <si>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</si>
  <si>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</si>
  <si>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</si>
  <si>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</si>
  <si>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</si>
  <si>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</si>
  <si>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</si>
  <si>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</si>
  <si>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</si>
  <si>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</si>
  <si>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</si>
  <si>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</si>
  <si>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</si>
  <si>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</si>
  <si>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</si>
  <si>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</si>
  <si>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</si>
  <si>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</si>
  <si>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</si>
  <si>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</si>
  <si>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</si>
  <si>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</si>
  <si>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</si>
  <si>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</si>
  <si>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</si>
  <si>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</si>
  <si>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</si>
  <si>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</si>
  <si>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</si>
  <si>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</si>
  <si>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</si>
  <si>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</si>
  <si>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</si>
  <si>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</si>
  <si>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</si>
  <si>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</si>
  <si>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</si>
  <si>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</si>
  <si>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</si>
  <si>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</si>
  <si>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</si>
  <si>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</si>
  <si>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</si>
  <si>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</si>
  <si>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</si>
  <si>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</si>
  <si>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</si>
  <si>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</si>
  <si>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</si>
  <si>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</si>
  <si>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</si>
  <si>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</si>
  <si>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</si>
  <si>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</si>
  <si>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</si>
  <si>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</si>
  <si>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</si>
  <si>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</si>
  <si>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</si>
  <si>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</si>
  <si>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</si>
  <si>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</si>
  <si>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</si>
  <si>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</si>
  <si>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</si>
  <si>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</si>
  <si>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</si>
  <si>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</si>
  <si>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</si>
  <si>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</si>
  <si>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</si>
  <si>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</si>
  <si>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</si>
  <si>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</si>
  <si>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</si>
  <si>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</si>
  <si>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</si>
  <si>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</si>
  <si>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</si>
  <si>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</si>
  <si>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</si>
  <si>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</si>
  <si>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</si>
  <si>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</si>
  <si>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</si>
  <si>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</si>
  <si>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</si>
  <si>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</si>
  <si>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</si>
  <si>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</si>
  <si>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</si>
  <si>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</si>
  <si>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</si>
  <si>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</si>
  <si>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</si>
  <si>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</si>
  <si>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</si>
  <si>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</si>
  <si>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</si>
  <si>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</si>
  <si>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</si>
  <si>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</si>
  <si>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</si>
  <si>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</si>
  <si>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</si>
  <si>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</si>
  <si>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</si>
  <si>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</si>
  <si>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</si>
  <si>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</si>
  <si>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</si>
  <si>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</si>
  <si>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</si>
  <si>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</si>
  <si>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</si>
  <si>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</si>
  <si>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</si>
  <si>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</si>
  <si>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</si>
  <si>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</si>
  <si>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</si>
  <si>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</si>
  <si>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</si>
  <si>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</si>
  <si>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</si>
  <si>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</si>
  <si>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</si>
  <si>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</si>
  <si>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</si>
  <si>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</si>
  <si>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</si>
  <si>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</si>
  <si>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</si>
  <si>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</si>
  <si>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</si>
  <si>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</si>
  <si>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</si>
  <si>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</si>
  <si>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</si>
  <si>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</si>
  <si>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</si>
  <si>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</si>
  <si>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</si>
  <si>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</si>
  <si>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</si>
  <si>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</si>
  <si>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</si>
  <si>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</si>
  <si>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</si>
  <si>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</si>
  <si>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</si>
  <si>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</si>
  <si>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</si>
  <si>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</si>
  <si>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</si>
  <si>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</si>
  <si>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</si>
  <si>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</si>
  <si>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</si>
  <si>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</si>
  <si>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</si>
  <si>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</si>
  <si>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</si>
  <si>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</si>
  <si>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</si>
  <si>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</si>
  <si>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</si>
  <si>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</si>
  <si>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</si>
  <si>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</si>
  <si>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</si>
  <si>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</si>
  <si>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</si>
  <si>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</si>
  <si>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</si>
  <si>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</si>
  <si>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</si>
  <si>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</si>
  <si>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</si>
  <si>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</si>
  <si>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</si>
  <si>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</si>
  <si>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</si>
  <si>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</si>
  <si>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</si>
  <si>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</si>
  <si>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</si>
  <si>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</si>
  <si>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</si>
  <si>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</si>
  <si>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</si>
  <si>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</si>
  <si>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</si>
  <si>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</si>
  <si>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</si>
  <si>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</si>
  <si>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</si>
  <si>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</si>
  <si>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</si>
  <si>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</si>
  <si>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</si>
  <si>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</si>
  <si>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</si>
  <si>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</si>
  <si>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</si>
  <si>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</si>
  <si>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</si>
  <si>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</si>
  <si>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</si>
  <si>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</si>
  <si>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</si>
  <si>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</si>
  <si>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</si>
  <si>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</si>
  <si>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</si>
  <si>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</si>
  <si>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</si>
  <si>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</si>
  <si>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</si>
  <si>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</si>
  <si>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</si>
  <si>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</si>
  <si>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</si>
  <si>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</si>
  <si>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</si>
  <si>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</si>
  <si>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</si>
  <si>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</si>
  <si>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</si>
  <si>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</si>
  <si>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</si>
  <si>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</si>
  <si>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</si>
  <si>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</si>
  <si>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</si>
  <si>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</si>
  <si>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</si>
  <si>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</si>
  <si>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</si>
  <si>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</si>
  <si>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</si>
  <si>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</si>
  <si>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</si>
  <si>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</si>
  <si>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</si>
  <si>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</si>
  <si>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</si>
  <si>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</si>
  <si>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</si>
  <si>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</si>
  <si>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</si>
  <si>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</si>
  <si>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</si>
  <si>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</si>
  <si>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</si>
  <si>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</si>
  <si>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</si>
  <si>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</si>
  <si>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</si>
  <si>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</si>
  <si>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</si>
  <si>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</si>
  <si>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</si>
  <si>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</si>
  <si>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</si>
  <si>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</si>
  <si>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</si>
  <si>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</si>
  <si>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</si>
  <si>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</si>
  <si>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</si>
  <si>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</si>
  <si>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</si>
  <si>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</si>
  <si>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</si>
  <si>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</si>
  <si>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</si>
  <si>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</si>
  <si>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</si>
  <si>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</si>
  <si>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</si>
  <si>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</si>
  <si>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</si>
  <si>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</si>
  <si>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</si>
  <si>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</si>
  <si>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</si>
  <si>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</si>
  <si>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</si>
  <si>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</si>
  <si>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</si>
  <si>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</si>
  <si>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</si>
  <si>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</si>
  <si>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</si>
  <si>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</si>
  <si>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</si>
  <si>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</si>
  <si>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</si>
  <si>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</si>
  <si>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</si>
  <si>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</si>
  <si>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</si>
  <si>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</si>
  <si>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</si>
  <si>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</si>
  <si>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</si>
  <si>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</si>
  <si>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</si>
  <si>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</si>
  <si>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</si>
  <si>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</si>
  <si>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</si>
  <si>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</si>
  <si>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</si>
  <si>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</si>
  <si>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</si>
  <si>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</si>
  <si>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</si>
  <si>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</si>
  <si>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</si>
  <si>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</si>
  <si>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</si>
  <si>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</si>
  <si>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</si>
  <si>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</si>
  <si>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</si>
  <si>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</si>
  <si>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</si>
  <si>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</si>
  <si>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</si>
  <si>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</si>
  <si>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</si>
  <si>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</si>
  <si>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</si>
  <si>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</si>
  <si>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</si>
  <si>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</si>
  <si>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</si>
  <si>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</si>
  <si>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</si>
  <si>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</si>
  <si>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</si>
  <si>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</si>
  <si>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</si>
  <si>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</si>
  <si>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</si>
  <si>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</si>
  <si>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</si>
  <si>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</si>
  <si>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</si>
  <si>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</si>
  <si>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</si>
  <si>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</si>
  <si>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</si>
  <si>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</si>
  <si>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</si>
  <si>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</si>
  <si>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</si>
  <si>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</si>
  <si>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</si>
  <si>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</si>
  <si>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</si>
  <si>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</si>
  <si>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</si>
  <si>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</si>
  <si>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</si>
  <si>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</si>
  <si>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</si>
  <si>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</si>
  <si>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</si>
  <si>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</si>
  <si>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</si>
  <si>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</si>
  <si>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</si>
  <si>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</si>
  <si>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</si>
  <si>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</si>
  <si>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</si>
  <si>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</si>
  <si>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</si>
  <si>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</si>
  <si>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</si>
  <si>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</si>
  <si>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</si>
  <si>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</si>
  <si>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</si>
  <si>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</si>
  <si>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</si>
  <si>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</si>
  <si>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</si>
  <si>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</si>
  <si>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</si>
  <si>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</si>
  <si>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</si>
  <si>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</si>
  <si>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</si>
  <si>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</si>
  <si>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</si>
  <si>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</si>
  <si>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</si>
  <si>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</si>
  <si>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</si>
  <si>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</si>
  <si>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</si>
  <si>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</si>
  <si>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</si>
  <si>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</si>
  <si>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</si>
  <si>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</si>
  <si>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</si>
  <si>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</si>
  <si>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</si>
  <si>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</si>
  <si>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</si>
  <si>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</si>
  <si>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</si>
  <si>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</si>
  <si>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</si>
  <si>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</si>
  <si>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</si>
  <si>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</si>
  <si>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</si>
  <si>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</si>
  <si>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</si>
  <si>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</si>
  <si>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</si>
  <si>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</si>
  <si>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</si>
  <si>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</si>
  <si>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</si>
  <si>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</si>
  <si>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</si>
  <si>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</si>
  <si>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</si>
  <si>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</si>
  <si>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</si>
  <si>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</si>
  <si>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</si>
  <si>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</si>
  <si>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</si>
  <si>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</si>
  <si>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</si>
  <si>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</si>
  <si>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</si>
  <si>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</si>
  <si>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</si>
  <si>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</si>
  <si>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</si>
  <si>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</si>
  <si>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</si>
  <si>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</si>
  <si>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</si>
  <si>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</si>
  <si>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</si>
  <si>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</si>
  <si>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</si>
  <si>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</si>
  <si>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</si>
  <si>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</si>
  <si>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</si>
  <si>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</si>
  <si>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</si>
  <si>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</si>
  <si>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</si>
  <si>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</si>
  <si>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</si>
  <si>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</si>
  <si>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</si>
  <si>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</si>
  <si>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</si>
  <si>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</si>
  <si>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</si>
  <si>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</si>
  <si>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</si>
  <si>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</si>
  <si>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</si>
  <si>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</si>
  <si>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</si>
  <si>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</si>
  <si>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</si>
  <si>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</si>
  <si>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</si>
  <si>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</si>
  <si>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</si>
  <si>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</si>
  <si>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</si>
  <si>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</si>
  <si>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</si>
  <si>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</si>
  <si>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</si>
  <si>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</si>
  <si>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</si>
  <si>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</si>
  <si>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</si>
  <si>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</si>
  <si>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</si>
  <si>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</si>
  <si>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</si>
  <si>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</si>
  <si>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</si>
  <si>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</si>
  <si>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</si>
  <si>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</si>
  <si>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</si>
  <si>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</si>
  <si>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</si>
  <si>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</si>
  <si>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</si>
  <si>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</si>
  <si>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</si>
  <si>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</si>
  <si>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</si>
  <si>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</si>
  <si>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</si>
  <si>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</si>
  <si>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</si>
  <si>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</si>
  <si>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</si>
  <si>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</si>
  <si>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</si>
  <si>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</si>
  <si>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</si>
  <si>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</si>
  <si>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</si>
  <si>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</si>
  <si>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</si>
  <si>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</si>
  <si>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</si>
  <si>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</si>
  <si>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</si>
  <si>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</si>
  <si>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</si>
  <si>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</si>
  <si>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</si>
  <si>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</si>
  <si>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</si>
  <si>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</si>
  <si>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</si>
  <si>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</si>
  <si>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</si>
  <si>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</si>
  <si>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</si>
  <si>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</si>
  <si>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</si>
  <si>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</si>
  <si>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</si>
  <si>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</si>
  <si>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</si>
  <si>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</si>
  <si>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</si>
  <si>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</si>
  <si>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</si>
  <si>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</si>
  <si>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</si>
  <si>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</si>
  <si>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</si>
  <si>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</si>
  <si>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</si>
  <si>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</si>
  <si>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</si>
  <si>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</si>
  <si>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</si>
  <si>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</si>
  <si>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</si>
  <si>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</si>
  <si>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</si>
  <si>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</si>
  <si>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</si>
  <si>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</si>
  <si>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</si>
  <si>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</si>
  <si>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</si>
  <si>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</si>
  <si>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</si>
  <si>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</si>
  <si>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</si>
  <si>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</si>
  <si>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</si>
  <si>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</si>
  <si>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</si>
  <si>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</si>
  <si>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</si>
  <si>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</si>
  <si>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</si>
  <si>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</si>
  <si>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</si>
  <si>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</si>
  <si>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</si>
  <si>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</si>
  <si>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</si>
  <si>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</si>
  <si>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</si>
  <si>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</si>
  <si>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</si>
  <si>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</si>
  <si>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</si>
  <si>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</si>
  <si>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</si>
  <si>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</si>
  <si>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</si>
  <si>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</si>
  <si>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</si>
  <si>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</si>
  <si>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</si>
  <si>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</si>
  <si>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</si>
  <si>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</si>
  <si>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</si>
  <si>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</si>
  <si>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</si>
  <si>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</si>
  <si>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</si>
  <si>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</si>
  <si>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</si>
  <si>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</si>
  <si>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</si>
  <si>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</si>
  <si>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</si>
  <si>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</si>
  <si>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</si>
  <si>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</si>
  <si>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</si>
  <si>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</si>
  <si>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</si>
  <si>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</si>
  <si>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</si>
  <si>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</si>
  <si>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</si>
  <si>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</si>
  <si>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</si>
  <si>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</si>
  <si>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</si>
  <si>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</si>
  <si>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</si>
  <si>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</si>
  <si>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</si>
  <si>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</si>
  <si>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</si>
  <si>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</si>
  <si>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</si>
  <si>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</si>
  <si>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</si>
  <si>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</si>
  <si>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</si>
  <si>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</si>
  <si>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</si>
  <si>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</si>
  <si>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</si>
  <si>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</si>
  <si>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</si>
  <si>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</si>
  <si>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</si>
  <si>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</si>
  <si>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</si>
  <si>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</si>
  <si>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</si>
  <si>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</si>
  <si>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</si>
  <si>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</si>
  <si>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</si>
  <si>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</si>
  <si>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</si>
  <si>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</si>
  <si>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</si>
  <si>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</si>
  <si>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</si>
  <si>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</si>
  <si>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</si>
  <si>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</si>
  <si>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</si>
  <si>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</si>
  <si>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</si>
  <si>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</si>
  <si>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</si>
  <si>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</si>
  <si>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</si>
  <si>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</si>
  <si>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</si>
  <si>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</si>
  <si>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</si>
  <si>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</si>
  <si>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</si>
  <si>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</si>
  <si>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</si>
  <si>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</si>
  <si>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</si>
  <si>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</si>
  <si>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</si>
  <si>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</si>
  <si>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</si>
  <si>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</si>
  <si>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</si>
  <si>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</si>
  <si>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</si>
  <si>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</si>
  <si>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</si>
  <si>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</si>
  <si>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</si>
  <si>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</si>
  <si>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</si>
  <si>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</si>
  <si>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</si>
  <si>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</si>
  <si>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</si>
  <si>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</si>
  <si>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</si>
  <si>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</si>
  <si>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</si>
  <si>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</si>
  <si>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</si>
  <si>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</si>
  <si>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</si>
  <si>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</si>
  <si>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</si>
  <si>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</si>
  <si>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</si>
  <si>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</si>
  <si>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</si>
  <si>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</si>
  <si>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</si>
  <si>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</si>
  <si>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</si>
  <si>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</si>
  <si>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</si>
  <si>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</si>
  <si>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</si>
  <si>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</si>
  <si>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</si>
  <si>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</si>
  <si>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</si>
  <si>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</si>
  <si>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</si>
  <si>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</si>
  <si>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</si>
  <si>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</si>
  <si>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</si>
  <si>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</si>
  <si>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</si>
  <si>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</si>
  <si>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</si>
  <si>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</si>
  <si>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</si>
  <si>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</si>
  <si>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</si>
  <si>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</si>
  <si>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</si>
  <si>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</si>
  <si>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</si>
  <si>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</si>
  <si>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</si>
  <si>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</si>
  <si>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</si>
  <si>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</si>
  <si>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</si>
  <si>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</si>
  <si>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</si>
  <si>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</si>
  <si>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</si>
  <si>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</si>
  <si>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</si>
  <si>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</si>
  <si>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</si>
  <si>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</si>
  <si>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</si>
  <si>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</si>
  <si>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</si>
  <si>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</si>
  <si>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</si>
  <si>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</si>
  <si>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</si>
  <si>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</si>
  <si>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</si>
  <si>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</si>
  <si>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</si>
  <si>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</si>
  <si>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</si>
  <si>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</si>
  <si>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</si>
  <si>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</si>
  <si>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</si>
  <si>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</si>
  <si>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</si>
  <si>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</si>
  <si>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</si>
  <si>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</si>
  <si>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</si>
  <si>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</si>
  <si>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</si>
  <si>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</si>
  <si>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</si>
  <si>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</si>
  <si>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</si>
  <si>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</si>
  <si>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</si>
  <si>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</si>
  <si>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</si>
  <si>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</si>
  <si>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</si>
  <si>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</si>
  <si>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</si>
  <si>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</si>
  <si>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</si>
  <si>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</si>
  <si>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</si>
  <si>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</si>
  <si>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</si>
  <si>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</si>
  <si>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</si>
  <si>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</si>
  <si>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</si>
  <si>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</si>
  <si>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</si>
  <si>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</si>
  <si>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</si>
  <si>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</si>
  <si>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</si>
  <si>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</si>
  <si>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</si>
  <si>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</si>
  <si>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</si>
  <si>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</si>
  <si>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</si>
  <si>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</si>
  <si>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</si>
  <si>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</si>
  <si>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</si>
  <si>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</si>
  <si>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</si>
  <si>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</si>
  <si>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</si>
  <si>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</si>
  <si>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</si>
  <si>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</si>
  <si>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</si>
  <si>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</si>
  <si>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</si>
  <si>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</si>
  <si>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</si>
  <si>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</si>
  <si>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</si>
  <si>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</si>
  <si>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</si>
  <si>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</si>
  <si>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</si>
  <si>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</si>
  <si>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</si>
  <si>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</si>
  <si>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</si>
  <si>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</si>
  <si>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</si>
  <si>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</si>
  <si>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</si>
  <si>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</si>
  <si>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</si>
  <si>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</si>
  <si>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</si>
  <si>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</si>
  <si>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</si>
  <si>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</si>
  <si>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</si>
  <si>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</si>
  <si>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</si>
  <si>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</si>
  <si>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</si>
  <si>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</si>
  <si>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</si>
  <si>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</si>
  <si>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</si>
  <si>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</si>
  <si>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</si>
  <si>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</si>
  <si>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</si>
  <si>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</si>
  <si>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</si>
  <si>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</si>
  <si>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</si>
  <si>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</si>
  <si>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</si>
  <si>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</si>
  <si>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</si>
  <si>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</si>
  <si>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</si>
  <si>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</si>
  <si>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</si>
  <si>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</si>
  <si>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</si>
  <si>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</si>
  <si>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</si>
  <si>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</si>
  <si>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</si>
  <si>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</si>
  <si>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</si>
  <si>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</si>
  <si>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</si>
  <si>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</si>
  <si>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</si>
  <si>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</si>
  <si>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</si>
  <si>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</si>
  <si>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</si>
  <si>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</si>
  <si>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</si>
  <si>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</si>
  <si>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</si>
  <si>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</si>
  <si>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</si>
  <si>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</si>
  <si>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</si>
  <si>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</si>
  <si>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</si>
  <si>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</si>
  <si>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</si>
  <si>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</si>
  <si>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</si>
  <si>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</si>
  <si>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</si>
  <si>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</si>
  <si>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</si>
  <si>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</si>
  <si>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</si>
  <si>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</si>
  <si>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</si>
  <si>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</si>
  <si>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</si>
  <si>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</si>
  <si>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</si>
  <si>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</si>
  <si>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</si>
  <si>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</si>
  <si>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</si>
  <si>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</si>
  <si>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</si>
  <si>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</si>
  <si>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</si>
  <si>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</si>
  <si>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</si>
  <si>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</si>
  <si>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</si>
  <si>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</si>
  <si>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</si>
  <si>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</si>
  <si>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</si>
  <si>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</si>
  <si>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</si>
  <si>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</si>
  <si>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</si>
  <si>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</si>
  <si>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</si>
  <si>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</si>
  <si>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</si>
  <si>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</si>
  <si>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</si>
  <si>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</si>
  <si>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</si>
  <si>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</si>
  <si>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</si>
  <si>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</si>
  <si>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</si>
  <si>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</si>
  <si>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</si>
  <si>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</si>
  <si>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</si>
  <si>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</si>
  <si>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</si>
  <si>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</si>
  <si>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</si>
  <si>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</si>
  <si>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</si>
  <si>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</si>
  <si>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</si>
  <si>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</si>
  <si>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</si>
  <si>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</si>
  <si>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</si>
  <si>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</si>
  <si>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</si>
  <si>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</si>
  <si>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</si>
  <si>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</si>
  <si>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</si>
  <si>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</si>
  <si>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</si>
  <si>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</si>
  <si>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</si>
  <si>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</si>
  <si>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</si>
  <si>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</si>
  <si>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</si>
  <si>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</si>
  <si>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</si>
  <si>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</si>
  <si>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</si>
  <si>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</si>
  <si>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</si>
  <si>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</si>
  <si>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</si>
  <si>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</si>
  <si>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</si>
  <si>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</si>
  <si>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</si>
  <si>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</si>
  <si>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</si>
  <si>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</si>
  <si>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</si>
  <si>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</si>
  <si>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</si>
  <si>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</si>
  <si>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</si>
  <si>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</si>
  <si>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</si>
  <si>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</si>
  <si>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</si>
  <si>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</si>
  <si>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</si>
  <si>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</si>
  <si>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</si>
  <si>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</si>
  <si>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</si>
  <si>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</si>
  <si>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</si>
  <si>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</si>
  <si>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</si>
  <si>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</si>
  <si>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</si>
  <si>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</si>
  <si>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</si>
  <si>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</si>
  <si>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</si>
  <si>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</si>
  <si>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</si>
  <si>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</si>
  <si>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</si>
  <si>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</si>
  <si>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</si>
  <si>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</si>
  <si>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</si>
  <si>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</si>
  <si>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</si>
  <si>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</si>
  <si>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</si>
  <si>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</si>
  <si>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</si>
  <si>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</si>
  <si>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</si>
  <si>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</si>
  <si>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</si>
  <si>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</si>
  <si>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</si>
  <si>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</si>
  <si>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</si>
  <si>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</si>
  <si>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</si>
  <si>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</si>
  <si>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</si>
  <si>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</si>
  <si>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</si>
  <si>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</si>
  <si>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</si>
  <si>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</si>
  <si>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</si>
  <si>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</si>
  <si>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</si>
  <si>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</si>
  <si>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</si>
  <si>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</si>
  <si>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</si>
  <si>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</si>
  <si>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</si>
  <si>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</si>
  <si>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</si>
  <si>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</si>
  <si>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</si>
  <si>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</si>
  <si>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</si>
  <si>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</si>
  <si>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</si>
  <si>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</si>
  <si>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</si>
  <si>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</si>
  <si>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</si>
  <si>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</si>
  <si>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</si>
  <si>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</si>
  <si>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</si>
  <si>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</si>
  <si>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</si>
  <si>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</si>
  <si>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</si>
  <si>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</si>
  <si>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</si>
  <si>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</si>
  <si>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</si>
  <si>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</si>
  <si>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</si>
  <si>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</si>
  <si>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</si>
  <si>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</si>
  <si>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</si>
  <si>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</si>
  <si>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</si>
  <si>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</si>
  <si>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</si>
  <si>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</si>
  <si>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</si>
  <si>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</si>
  <si>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</si>
  <si>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</si>
  <si>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</si>
  <si>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</si>
  <si>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</si>
  <si>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</si>
  <si>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</si>
  <si>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</si>
  <si>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</si>
  <si>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</si>
  <si>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</si>
  <si>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</si>
  <si>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</si>
  <si>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</si>
  <si>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</si>
  <si>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</si>
  <si>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</si>
  <si>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</si>
  <si>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</si>
  <si>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</si>
  <si>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</si>
  <si>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</si>
  <si>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</si>
  <si>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</si>
  <si>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</si>
  <si>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</si>
  <si>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</si>
  <si>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</si>
  <si>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</si>
  <si>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</si>
  <si>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</si>
  <si>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</si>
  <si>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</si>
  <si>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</si>
  <si>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</si>
  <si>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</si>
  <si>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</si>
  <si>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</si>
  <si>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</si>
  <si>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</si>
  <si>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</si>
  <si>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</si>
  <si>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</si>
  <si>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</si>
  <si>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</si>
  <si>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</si>
  <si>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</si>
  <si>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</si>
  <si>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</si>
  <si>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</si>
  <si>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</si>
  <si>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</si>
  <si>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</si>
  <si>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</si>
  <si>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</si>
  <si>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</si>
  <si>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</si>
  <si>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</si>
  <si>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</si>
  <si>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</si>
  <si>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</si>
  <si>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</si>
  <si>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</si>
  <si>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</si>
  <si>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</si>
  <si>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</si>
  <si>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</si>
  <si>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</si>
  <si>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</si>
  <si>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</si>
  <si>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</si>
  <si>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</si>
  <si>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</si>
  <si>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</si>
  <si>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</si>
  <si>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</si>
  <si>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</si>
  <si>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</si>
  <si>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</si>
  <si>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</si>
  <si>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</si>
  <si>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</si>
  <si>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</si>
  <si>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</si>
  <si>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</si>
  <si>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</si>
  <si>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</si>
  <si>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</si>
  <si>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</si>
  <si>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</si>
  <si>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</si>
  <si>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</si>
  <si>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</si>
  <si>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</si>
  <si>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</si>
  <si>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</si>
  <si>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</si>
  <si>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</si>
  <si>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</si>
  <si>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</si>
  <si>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</si>
  <si>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</si>
  <si>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</si>
  <si>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</si>
  <si>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</si>
  <si>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</si>
  <si>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</si>
  <si>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</si>
  <si>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</si>
  <si>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</si>
  <si>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</si>
  <si>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</si>
  <si>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</si>
  <si>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</si>
  <si>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</si>
  <si>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</si>
  <si>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</si>
  <si>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</si>
  <si>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</si>
  <si>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</si>
  <si>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</si>
  <si>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</si>
  <si>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</si>
  <si>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</si>
  <si>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</si>
  <si>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</si>
  <si>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</si>
  <si>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</si>
  <si>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</si>
  <si>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</si>
  <si>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</si>
  <si>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</si>
  <si>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</si>
  <si>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</si>
  <si>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</si>
  <si>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</si>
  <si>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</si>
  <si>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</si>
  <si>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</si>
  <si>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</si>
  <si>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</si>
  <si>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</si>
  <si>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</si>
  <si>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</si>
  <si>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</si>
  <si>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</si>
  <si>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</si>
  <si>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</si>
  <si>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</si>
  <si>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</si>
  <si>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</si>
  <si>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</si>
  <si>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</si>
  <si>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</si>
  <si>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</si>
  <si>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</si>
  <si>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</si>
  <si>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</si>
  <si>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</si>
  <si>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</si>
  <si>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</si>
  <si>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</si>
  <si>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</si>
  <si>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</si>
  <si>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</si>
  <si>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</si>
  <si>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</si>
  <si>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</si>
  <si>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</si>
  <si>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</si>
  <si>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</si>
  <si>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</si>
  <si>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</si>
  <si>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</si>
  <si>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</si>
  <si>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</si>
  <si>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</si>
  <si>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</si>
  <si>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</si>
  <si>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</si>
  <si>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</si>
  <si>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</si>
  <si>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</si>
  <si>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</si>
  <si>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</si>
  <si>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</si>
  <si>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</si>
  <si>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</si>
  <si>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</si>
  <si>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</si>
  <si>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</si>
  <si>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</si>
  <si>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</si>
  <si>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</si>
  <si>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</si>
  <si>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</si>
  <si>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</si>
  <si>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</si>
  <si>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</si>
  <si>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</si>
  <si>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</si>
  <si>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</si>
  <si>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</si>
  <si>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</si>
  <si>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</si>
  <si>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</si>
  <si>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</si>
  <si>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</si>
  <si>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</si>
  <si>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</si>
  <si>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</si>
  <si>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</si>
  <si>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</si>
  <si>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</si>
  <si>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</si>
  <si>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</si>
  <si>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</si>
  <si>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</si>
  <si>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</si>
  <si>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</si>
  <si>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</si>
  <si>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</si>
  <si>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</si>
  <si>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</si>
  <si>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</si>
  <si>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</si>
  <si>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</si>
  <si>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</si>
  <si>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</si>
  <si>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</si>
  <si>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</si>
  <si>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</si>
  <si>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</si>
  <si>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</si>
  <si>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</si>
  <si>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</si>
  <si>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</si>
  <si>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</si>
  <si>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</si>
  <si>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</si>
  <si>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</si>
  <si>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</si>
  <si>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</si>
  <si>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</si>
  <si>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</si>
  <si>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</si>
  <si>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</si>
  <si>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</si>
  <si>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</si>
  <si>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</si>
  <si>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</si>
  <si>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</si>
  <si>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</si>
  <si>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</si>
  <si>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</si>
  <si>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</si>
  <si>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</si>
  <si>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</si>
  <si>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</si>
  <si>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</si>
  <si>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</si>
  <si>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</si>
  <si>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</si>
  <si>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</si>
  <si>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</si>
  <si>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</si>
  <si>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</si>
  <si>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</si>
  <si>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</si>
  <si>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</si>
  <si>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</si>
  <si>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</si>
  <si>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</si>
  <si>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</si>
  <si>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</si>
  <si>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</si>
  <si>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</si>
  <si>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</si>
  <si>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</si>
  <si>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</si>
  <si>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</si>
  <si>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</si>
  <si>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</si>
  <si>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</si>
  <si>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</si>
  <si>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</si>
  <si>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</si>
  <si>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</si>
  <si>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</si>
  <si>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</si>
  <si>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</si>
  <si>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</si>
  <si>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</si>
  <si>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</si>
  <si>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</si>
  <si>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</si>
  <si>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</si>
  <si>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</si>
  <si>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</si>
  <si>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</si>
  <si>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</si>
  <si>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</si>
  <si>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</si>
  <si>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</si>
  <si>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</si>
  <si>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</si>
  <si>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</si>
  <si>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</si>
  <si>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</si>
  <si>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</si>
  <si>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</si>
  <si>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</si>
  <si>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</si>
  <si>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</si>
  <si>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</si>
  <si>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</si>
  <si>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</si>
  <si>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</si>
  <si>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</si>
  <si>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</si>
  <si>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</si>
  <si>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</si>
  <si>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</si>
  <si>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</si>
  <si>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</si>
  <si>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</si>
  <si>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</si>
  <si>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</si>
  <si>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</si>
  <si>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</si>
  <si>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</si>
  <si>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</si>
  <si>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</si>
  <si>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</si>
  <si>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</si>
  <si>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</si>
  <si>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</si>
  <si>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</si>
  <si>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</si>
  <si>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</si>
  <si>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</si>
  <si>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</si>
  <si>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</si>
  <si>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</si>
  <si>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</si>
  <si>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</si>
  <si>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</si>
  <si>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</si>
  <si>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</si>
  <si>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</si>
  <si>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</si>
  <si>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</si>
  <si>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</si>
  <si>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</si>
  <si>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</si>
  <si>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</si>
  <si>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</si>
  <si>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</si>
  <si>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</si>
  <si>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</si>
  <si>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</si>
  <si>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</si>
  <si>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</si>
  <si>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</si>
  <si>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</si>
  <si>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</si>
  <si>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</si>
  <si>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</si>
  <si>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</si>
  <si>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</si>
  <si>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</si>
  <si>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</si>
  <si>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</si>
  <si>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</si>
  <si>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</si>
  <si>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</si>
  <si>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</si>
  <si>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</si>
  <si>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</si>
  <si>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</si>
  <si>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</si>
  <si>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</si>
  <si>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</si>
  <si>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</si>
  <si>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</si>
  <si>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</si>
  <si>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</si>
  <si>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</si>
  <si>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</si>
  <si>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</si>
  <si>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</si>
  <si>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</si>
  <si>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</si>
  <si>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</si>
  <si>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</si>
  <si>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</si>
  <si>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</si>
  <si>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</si>
  <si>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</si>
  <si>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</si>
  <si>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</si>
  <si>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</si>
  <si>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</si>
  <si>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</si>
  <si>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</si>
  <si>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</si>
  <si>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</si>
  <si>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</si>
  <si>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</si>
  <si>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</si>
  <si>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</si>
  <si>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</si>
  <si>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</si>
  <si>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</si>
  <si>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</si>
  <si>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</si>
  <si>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</si>
  <si>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</si>
  <si>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</si>
  <si>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</si>
  <si>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</si>
  <si>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</si>
  <si>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</si>
  <si>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</si>
  <si>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</si>
  <si>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</si>
  <si>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</si>
  <si>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</si>
  <si>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</si>
  <si>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</si>
  <si>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</si>
  <si>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</si>
  <si>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</si>
  <si>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</si>
  <si>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</si>
  <si>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</si>
  <si>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</si>
  <si>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</si>
  <si>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</si>
  <si>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</si>
  <si>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</si>
  <si>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</si>
  <si>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</si>
  <si>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</si>
  <si>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</si>
  <si>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</si>
  <si>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</si>
  <si>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</si>
  <si>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</si>
  <si>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</si>
  <si>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</si>
  <si>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</si>
  <si>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</si>
  <si>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</si>
  <si>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</si>
  <si>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</si>
  <si>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</si>
  <si>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</si>
  <si>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</si>
  <si>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</si>
  <si>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</si>
  <si>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</si>
  <si>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</si>
  <si>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</si>
  <si>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</si>
  <si>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</si>
  <si>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</si>
  <si>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</si>
  <si>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</si>
  <si>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</si>
  <si>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</si>
  <si>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</si>
  <si>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</si>
  <si>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</si>
  <si>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</si>
  <si>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</si>
  <si>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</si>
  <si>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</si>
  <si>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</si>
  <si>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</si>
  <si>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</si>
  <si>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</si>
  <si>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</si>
  <si>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</si>
  <si>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</si>
  <si>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</si>
  <si>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</si>
  <si>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</si>
  <si>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</si>
  <si>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</si>
  <si>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</si>
  <si>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</si>
  <si>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</si>
  <si>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</si>
  <si>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</si>
  <si>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</si>
  <si>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</si>
  <si>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</si>
  <si>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</si>
  <si>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</si>
  <si>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</si>
  <si>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</si>
  <si>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</si>
  <si>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</si>
  <si>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</si>
  <si>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</si>
  <si>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</si>
  <si>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</si>
  <si>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</si>
  <si>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</si>
  <si>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</si>
  <si>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</si>
  <si>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</si>
  <si>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</si>
  <si>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</si>
  <si>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</si>
  <si>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</si>
  <si>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</si>
  <si>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</si>
  <si>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</si>
  <si>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</si>
  <si>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</si>
  <si>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</si>
  <si>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</si>
  <si>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</si>
  <si>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</si>
  <si>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</si>
  <si>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</si>
  <si>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</si>
  <si>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</si>
  <si>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</si>
  <si>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</si>
  <si>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</si>
  <si>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</si>
  <si>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</si>
  <si>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</si>
  <si>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</si>
  <si>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</si>
  <si>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</si>
  <si>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</si>
  <si>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</si>
  <si>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</si>
  <si>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</si>
  <si>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</si>
  <si>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</si>
  <si>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</si>
  <si>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</si>
  <si>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</si>
  <si>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</si>
  <si>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</si>
  <si>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</si>
  <si>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</si>
  <si>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</si>
  <si>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</si>
  <si>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</si>
  <si>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</si>
  <si>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</si>
  <si>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</si>
  <si>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</si>
  <si>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</si>
  <si>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</si>
  <si>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</si>
  <si>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</si>
  <si>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</si>
  <si>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</si>
  <si>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</si>
  <si>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</si>
  <si>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</si>
  <si>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</si>
  <si>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</si>
  <si>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</si>
  <si>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</si>
  <si>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</si>
  <si>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</si>
  <si>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</si>
  <si>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</si>
  <si>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</si>
  <si>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</si>
  <si>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</si>
  <si>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</si>
  <si>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</si>
  <si>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</si>
  <si>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</si>
  <si>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</si>
  <si>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</si>
  <si>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</si>
  <si>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</si>
  <si>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</si>
  <si>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</si>
  <si>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</si>
  <si>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</si>
  <si>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</si>
  <si>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</si>
  <si>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</si>
  <si>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</si>
  <si>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</si>
  <si>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</si>
  <si>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</si>
  <si>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</si>
  <si>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</si>
  <si>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</si>
  <si>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</si>
  <si>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</si>
  <si>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</si>
  <si>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</si>
  <si>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</si>
  <si>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</si>
  <si>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</si>
  <si>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</si>
  <si>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</si>
  <si>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</si>
  <si>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</si>
  <si>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</si>
  <si>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</si>
  <si>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</si>
  <si>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</si>
  <si>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</si>
  <si>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</si>
  <si>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</si>
  <si>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</si>
  <si>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</si>
  <si>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</si>
  <si>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</si>
  <si>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</si>
  <si>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</si>
  <si>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</si>
  <si>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</si>
  <si>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</si>
  <si>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</si>
  <si>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</si>
  <si>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</si>
  <si>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</si>
  <si>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</si>
  <si>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</si>
  <si>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</si>
  <si>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</si>
  <si>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</si>
  <si>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</si>
  <si>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</si>
  <si>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</si>
  <si>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</si>
  <si>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</si>
  <si>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</si>
  <si>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</si>
  <si>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</si>
  <si>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</si>
  <si>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</si>
  <si>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</si>
  <si>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</si>
  <si>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</si>
  <si>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</si>
  <si>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</si>
  <si>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</si>
  <si>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</si>
  <si>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</si>
  <si>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</si>
  <si>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</si>
  <si>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</si>
  <si>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</si>
  <si>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</si>
  <si>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</si>
  <si>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</si>
  <si>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</si>
  <si>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</si>
  <si>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</si>
  <si>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</si>
  <si>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</si>
  <si>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</si>
  <si>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</si>
  <si>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</si>
  <si>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</si>
  <si>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</si>
  <si>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</si>
  <si>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</si>
  <si>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</si>
  <si>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</si>
  <si>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</si>
  <si>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</si>
  <si>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</si>
  <si>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</si>
  <si>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</si>
  <si>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</si>
  <si>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</si>
  <si>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</si>
  <si>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</si>
  <si>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</si>
  <si>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</si>
  <si>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</si>
  <si>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</si>
  <si>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</si>
  <si>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</si>
  <si>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</si>
  <si>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</si>
  <si>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</si>
  <si>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</si>
  <si>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</si>
  <si>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</si>
  <si>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</si>
  <si>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</si>
  <si>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</si>
  <si>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</si>
  <si>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</si>
  <si>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</si>
  <si>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</si>
  <si>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</si>
  <si>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</si>
  <si>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</si>
  <si>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</si>
  <si>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</si>
  <si>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</si>
  <si>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</si>
  <si>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</si>
  <si>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</si>
  <si>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</si>
  <si>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</si>
  <si>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</si>
  <si>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</si>
  <si>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</si>
  <si>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</si>
  <si>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</si>
  <si>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</si>
  <si>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</si>
  <si>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</si>
  <si>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</si>
  <si>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</si>
  <si>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</si>
  <si>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</si>
  <si>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</si>
  <si>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</si>
  <si>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</si>
  <si>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</si>
  <si>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</si>
  <si>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</si>
  <si>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</si>
  <si>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</si>
  <si>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</si>
  <si>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</si>
  <si>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</si>
  <si>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</si>
  <si>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</si>
  <si>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</si>
  <si>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</si>
  <si>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</si>
  <si>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</si>
  <si>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</si>
  <si>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</si>
  <si>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</si>
  <si>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</si>
  <si>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</si>
  <si>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</si>
  <si>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</si>
  <si>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</si>
  <si>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</si>
  <si>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</si>
  <si>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</si>
  <si>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</si>
  <si>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</si>
  <si>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</si>
  <si>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</si>
  <si>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</si>
  <si>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</si>
  <si>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</si>
  <si>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</si>
  <si>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</si>
  <si>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</si>
  <si>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</si>
  <si>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</si>
  <si>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</si>
  <si>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</si>
  <si>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</si>
  <si>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</si>
  <si>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</si>
  <si>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</si>
  <si>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</si>
  <si>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</si>
  <si>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</si>
  <si>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</si>
  <si>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</si>
  <si>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</si>
  <si>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</si>
  <si>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</si>
  <si>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</si>
  <si>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</si>
  <si>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</si>
  <si>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</si>
  <si>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</si>
  <si>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</si>
  <si>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</si>
  <si>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</si>
  <si>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</si>
  <si>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</si>
  <si>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</si>
  <si>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</si>
  <si>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</si>
  <si>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</si>
  <si>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</si>
  <si>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</si>
  <si>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</si>
  <si>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</si>
  <si>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</si>
  <si>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</si>
  <si>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</si>
  <si>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</si>
  <si>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</si>
  <si>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</si>
  <si>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</si>
  <si>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</si>
  <si>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</si>
  <si>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</si>
  <si>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</si>
  <si>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</si>
  <si>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</si>
  <si>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</si>
  <si>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</si>
  <si>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</si>
  <si>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</si>
  <si>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</si>
  <si>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</si>
  <si>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</si>
  <si>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</si>
  <si>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</si>
  <si>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</si>
  <si>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</si>
  <si>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</si>
  <si>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</si>
  <si>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</si>
  <si>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</si>
  <si>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</si>
  <si>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</si>
  <si>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</si>
  <si>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</si>
  <si>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</si>
  <si>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</si>
  <si>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</si>
  <si>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</si>
  <si>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</si>
  <si>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</si>
  <si>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</si>
  <si>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</si>
  <si>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</si>
  <si>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</si>
  <si>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</si>
  <si>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</si>
  <si>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</si>
  <si>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</si>
  <si>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</si>
  <si>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</si>
  <si>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</si>
  <si>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</si>
  <si>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</si>
  <si>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</si>
  <si>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</si>
  <si>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</si>
  <si>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</si>
  <si>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</si>
  <si>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</si>
  <si>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</si>
  <si>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</si>
  <si>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</si>
  <si>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</si>
  <si>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</si>
  <si>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</si>
  <si>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</si>
  <si>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</si>
  <si>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</si>
  <si>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</si>
  <si>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</si>
  <si>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</si>
  <si>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</si>
  <si>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</si>
  <si>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</si>
  <si>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</si>
  <si>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</si>
  <si>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</si>
  <si>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</si>
  <si>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</si>
  <si>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</si>
  <si>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</si>
  <si>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</si>
  <si>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</si>
  <si>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</si>
  <si>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</si>
  <si>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</si>
  <si>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</si>
  <si>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</si>
  <si>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</si>
  <si>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</si>
  <si>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</si>
  <si>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</si>
  <si>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</si>
  <si>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</si>
  <si>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</si>
  <si>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</si>
  <si>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</si>
  <si>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</si>
  <si>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</si>
  <si>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</si>
  <si>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</si>
  <si>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</si>
  <si>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</si>
  <si>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</si>
  <si>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</si>
  <si>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</si>
  <si>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</si>
  <si>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</si>
  <si>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</si>
  <si>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</si>
  <si>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</si>
  <si>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</si>
  <si>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</si>
  <si>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</si>
  <si>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</si>
  <si>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</si>
  <si>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</si>
  <si>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</si>
  <si>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</si>
  <si>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</si>
  <si>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</si>
  <si>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</si>
  <si>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</si>
  <si>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</si>
  <si>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</si>
  <si>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</si>
  <si>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</si>
  <si>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</si>
  <si>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</si>
  <si>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</si>
  <si>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</si>
  <si>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</si>
  <si>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</si>
  <si>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</si>
  <si>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</si>
  <si>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</si>
  <si>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</si>
  <si>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</si>
  <si>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</si>
  <si>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</si>
  <si>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</si>
  <si>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</si>
  <si>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</si>
  <si>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</si>
  <si>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</si>
  <si>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</si>
  <si>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</si>
  <si>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</si>
  <si>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</si>
  <si>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</si>
  <si>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</si>
  <si>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</si>
  <si>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</si>
  <si>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</si>
  <si>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</si>
  <si>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</si>
  <si>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</si>
  <si>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</si>
  <si>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</si>
  <si>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</si>
  <si>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</si>
  <si>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</si>
  <si>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</si>
  <si>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</si>
  <si>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</si>
  <si>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</si>
  <si>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</si>
  <si>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</si>
  <si>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</si>
  <si>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</si>
  <si>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</si>
  <si>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</si>
  <si>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</si>
  <si>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</si>
  <si>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</si>
  <si>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</si>
  <si>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</si>
  <si>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</si>
  <si>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</si>
  <si>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</si>
  <si>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</si>
  <si>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</si>
  <si>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</si>
  <si>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</si>
  <si>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</si>
  <si>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</si>
  <si>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</si>
  <si>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</si>
  <si>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</si>
  <si>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</si>
  <si>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</si>
  <si>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</si>
  <si>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</si>
  <si>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</si>
  <si>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</si>
  <si>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</si>
  <si>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</si>
  <si>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</si>
  <si>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</si>
  <si>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</si>
  <si>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</si>
  <si>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</si>
  <si>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</si>
  <si>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</si>
  <si>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</si>
  <si>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</si>
  <si>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</si>
  <si>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</si>
  <si>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</si>
  <si>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</si>
  <si>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</si>
  <si>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</si>
  <si>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</si>
  <si>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</si>
  <si>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</si>
  <si>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</si>
  <si>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</si>
  <si>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</si>
  <si>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</si>
  <si>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</si>
  <si>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</si>
  <si>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</si>
  <si>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</si>
  <si>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</si>
  <si>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</si>
  <si>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</si>
  <si>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</si>
  <si>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</si>
  <si>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</si>
  <si>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</si>
  <si>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</si>
  <si>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</si>
  <si>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</si>
  <si>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</si>
  <si>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</si>
  <si>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</si>
  <si>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</si>
  <si>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</si>
  <si>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</si>
  <si>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</si>
  <si>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</si>
  <si>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</si>
  <si>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</si>
  <si>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</si>
  <si>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</si>
  <si>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</si>
  <si>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</si>
  <si>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</si>
  <si>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</si>
  <si>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</si>
  <si>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</si>
  <si>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</si>
  <si>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</si>
  <si>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</si>
  <si>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</si>
  <si>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</si>
  <si>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</si>
  <si>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</si>
  <si>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</si>
  <si>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</si>
  <si>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</si>
  <si>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</si>
  <si>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</si>
  <si>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</si>
  <si>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</si>
  <si>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</si>
  <si>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</si>
  <si>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</si>
  <si>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</si>
  <si>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</si>
  <si>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</si>
  <si>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</si>
  <si>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</si>
  <si>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</si>
  <si>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</si>
  <si>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</si>
  <si>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</si>
  <si>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</si>
  <si>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</si>
  <si>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</si>
  <si>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</si>
  <si>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</si>
  <si>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</si>
  <si>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</si>
  <si>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</si>
  <si>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</si>
  <si>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</si>
  <si>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</si>
  <si>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</si>
  <si>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</si>
  <si>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</si>
  <si>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</si>
  <si>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</si>
  <si>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</si>
  <si>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</si>
  <si>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</si>
  <si>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</si>
  <si>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</si>
  <si>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</si>
  <si>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</si>
  <si>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</si>
  <si>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</si>
  <si>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</si>
  <si>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</si>
  <si>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</si>
  <si>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</si>
  <si>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</si>
  <si>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</si>
  <si>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</si>
  <si>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</si>
  <si>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</si>
  <si>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</si>
  <si>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</si>
  <si>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</si>
  <si>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</si>
  <si>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</si>
  <si>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</si>
  <si>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</si>
  <si>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</si>
  <si>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</si>
  <si>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</si>
  <si>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</si>
  <si>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</si>
  <si>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</si>
  <si>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</si>
  <si>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</si>
  <si>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</si>
  <si>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</si>
  <si>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</si>
  <si>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</si>
  <si>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</si>
  <si>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</si>
  <si>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</si>
  <si>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</si>
  <si>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</si>
  <si>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</si>
  <si>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</si>
  <si>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</si>
  <si>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</si>
  <si>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</si>
  <si>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</si>
  <si>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</si>
  <si>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</si>
  <si>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</si>
  <si>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</si>
  <si>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</si>
  <si>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</si>
  <si>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</si>
  <si>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</si>
  <si>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</si>
  <si>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</si>
  <si>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</si>
  <si>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</si>
  <si>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</si>
  <si>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</si>
  <si>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</si>
  <si>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</si>
  <si>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</si>
  <si>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</si>
  <si>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</si>
  <si>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</si>
  <si>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</si>
  <si>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</si>
  <si>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</si>
  <si>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</si>
  <si>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</si>
  <si>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</si>
  <si>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</si>
  <si>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</si>
  <si>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</si>
  <si>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</si>
  <si>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</si>
  <si>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</si>
  <si>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</si>
  <si>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</si>
  <si>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</si>
  <si>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</si>
  <si>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</si>
  <si>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</si>
  <si>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</si>
  <si>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</si>
  <si>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</si>
  <si>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</si>
  <si>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</si>
  <si>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</si>
  <si>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</si>
  <si>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</si>
  <si>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</si>
  <si>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</si>
  <si>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</si>
  <si>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</si>
  <si>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</si>
  <si>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</si>
  <si>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</si>
  <si>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</si>
  <si>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</si>
  <si>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</si>
  <si>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</si>
  <si>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</si>
  <si>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</si>
  <si>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</si>
  <si>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</si>
  <si>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</si>
  <si>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</si>
  <si>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</si>
  <si>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</si>
  <si>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</si>
  <si>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</si>
  <si>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</si>
  <si>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</si>
  <si>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</si>
  <si>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</si>
  <si>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</si>
  <si>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</si>
  <si>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</si>
  <si>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</si>
  <si>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</si>
  <si>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</si>
  <si>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</si>
  <si>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</si>
  <si>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</si>
  <si>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</si>
  <si>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</si>
  <si>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</si>
  <si>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</si>
  <si>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</si>
  <si>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</si>
  <si>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</si>
  <si>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</si>
  <si>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</si>
  <si>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</si>
  <si>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</si>
  <si>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</si>
  <si>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</si>
  <si>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</si>
  <si>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</si>
  <si>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</si>
  <si>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</si>
  <si>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</si>
  <si>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</si>
  <si>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</si>
  <si>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</si>
  <si>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</si>
  <si>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</si>
  <si>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</si>
  <si>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</si>
  <si>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</si>
  <si>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</si>
  <si>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</si>
  <si>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</si>
  <si>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</si>
  <si>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</si>
  <si>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</si>
  <si>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</si>
  <si>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</si>
  <si>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</si>
  <si>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</si>
  <si>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</si>
  <si>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</si>
  <si>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</si>
  <si>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</si>
  <si>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</si>
  <si>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</si>
  <si>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</si>
  <si>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</si>
  <si>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</si>
  <si>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</si>
  <si>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</si>
  <si>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</si>
  <si>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</si>
  <si>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</si>
  <si>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</si>
  <si>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</si>
  <si>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</si>
  <si>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</si>
  <si>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</si>
  <si>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</si>
  <si>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</si>
  <si>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</si>
  <si>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</si>
  <si>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</si>
  <si>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</si>
  <si>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</si>
  <si>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</si>
  <si>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</si>
  <si>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</si>
  <si>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</si>
  <si>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</si>
  <si>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</si>
  <si>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</si>
  <si>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</si>
  <si>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</si>
  <si>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</si>
  <si>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</si>
  <si>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</si>
  <si>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</si>
  <si>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</si>
  <si>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</si>
  <si>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</si>
  <si>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</si>
  <si>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</si>
  <si>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</si>
  <si>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</si>
  <si>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</si>
  <si>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</si>
  <si>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</si>
  <si>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</si>
  <si>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</si>
  <si>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</si>
  <si>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</si>
  <si>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</si>
  <si>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</si>
  <si>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</si>
  <si>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</si>
  <si>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</si>
  <si>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</si>
  <si>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</si>
  <si>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</si>
  <si>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</si>
  <si>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</si>
  <si>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</si>
  <si>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</si>
  <si>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</si>
  <si>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</si>
  <si>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</si>
  <si>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</si>
  <si>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</si>
  <si>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</si>
  <si>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</si>
  <si>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</si>
  <si>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</si>
  <si>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</si>
  <si>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</si>
  <si>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</si>
  <si>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</si>
  <si>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</si>
  <si>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</si>
  <si>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</si>
  <si>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</si>
  <si>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</si>
  <si>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</si>
  <si>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</si>
  <si>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</si>
  <si>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</si>
  <si>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</si>
  <si>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</si>
  <si>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</si>
  <si>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</si>
  <si>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</si>
  <si>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</si>
  <si>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</si>
  <si>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</si>
  <si>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</si>
  <si>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</si>
  <si>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</si>
  <si>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</si>
  <si>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</si>
  <si>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</si>
  <si>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</si>
  <si>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</si>
  <si>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</si>
  <si>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</si>
  <si>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</si>
  <si>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</si>
  <si>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</si>
  <si>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</si>
  <si>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</si>
  <si>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</si>
  <si>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</si>
  <si>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</si>
  <si>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</si>
  <si>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</si>
  <si>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</si>
  <si>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</si>
  <si>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</si>
  <si>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</si>
  <si>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</si>
  <si>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</si>
  <si>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</si>
  <si>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</si>
  <si>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</si>
  <si>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</si>
  <si>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</si>
  <si>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</si>
  <si>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</si>
  <si>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</si>
  <si>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</si>
  <si>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</si>
  <si>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</si>
  <si>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</si>
  <si>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</si>
  <si>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</si>
  <si>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</si>
  <si>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</si>
  <si>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</si>
  <si>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</si>
  <si>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</si>
  <si>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</si>
  <si>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</si>
  <si>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</si>
  <si>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</si>
  <si>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</si>
  <si>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</si>
  <si>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</si>
  <si>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</si>
  <si>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</si>
  <si>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</si>
  <si>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</si>
  <si>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</si>
  <si>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</si>
  <si>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</si>
  <si>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</si>
  <si>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</si>
  <si>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</si>
  <si>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</si>
  <si>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</si>
  <si>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</si>
  <si>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</si>
  <si>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</si>
  <si>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</si>
  <si>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</si>
  <si>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</si>
  <si>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</si>
  <si>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</si>
  <si>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</si>
  <si>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</si>
  <si>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</si>
  <si>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</si>
  <si>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</si>
  <si>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</si>
  <si>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</si>
  <si>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</si>
  <si>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</si>
  <si>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</si>
  <si>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</si>
  <si>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</si>
  <si>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</si>
  <si>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</si>
  <si>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</si>
  <si>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</si>
  <si>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</si>
  <si>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</si>
  <si>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</si>
  <si>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</si>
  <si>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</si>
  <si>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</si>
  <si>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</si>
  <si>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</si>
  <si>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</si>
  <si>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</si>
  <si>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</si>
  <si>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</si>
  <si>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</si>
  <si>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</si>
  <si>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</si>
  <si>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</si>
  <si>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</si>
  <si>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</si>
  <si>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</si>
  <si>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</si>
  <si>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</si>
  <si>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</si>
  <si>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</si>
  <si>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</si>
  <si>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</si>
  <si>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</si>
  <si>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</si>
  <si>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</si>
  <si>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</si>
  <si>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</si>
  <si>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</si>
  <si>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</si>
  <si>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</si>
  <si>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</si>
  <si>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</si>
  <si>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</si>
  <si>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</si>
  <si>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</si>
  <si>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</si>
  <si>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</si>
  <si>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</si>
  <si>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</si>
  <si>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</si>
  <si>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</si>
  <si>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</si>
  <si>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</si>
  <si>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</si>
  <si>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</si>
  <si>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</si>
  <si>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</si>
  <si>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</si>
  <si>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</si>
  <si>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</si>
  <si>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</si>
  <si>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</si>
  <si>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</si>
  <si>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</si>
  <si>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</si>
  <si>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</si>
  <si>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</si>
  <si>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</si>
  <si>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</si>
  <si>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</si>
  <si>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</si>
  <si>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</si>
  <si>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</si>
  <si>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</si>
  <si>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</si>
  <si>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</si>
  <si>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</si>
  <si>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</si>
  <si>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</si>
  <si>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</si>
  <si>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</si>
  <si>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</si>
  <si>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</si>
  <si>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</si>
  <si>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</si>
  <si>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</si>
  <si>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</si>
  <si>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</si>
  <si>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</si>
  <si>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</si>
  <si>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</si>
  <si>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</si>
  <si>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</si>
  <si>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</si>
  <si>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</si>
  <si>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</si>
  <si>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</si>
  <si>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</si>
  <si>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</si>
  <si>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</si>
  <si>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</si>
  <si>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</si>
  <si>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</si>
  <si>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</si>
  <si>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</si>
  <si>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</si>
  <si>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</si>
  <si>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</si>
  <si>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</si>
  <si>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</si>
  <si>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</si>
  <si>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</si>
  <si>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</si>
  <si>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</si>
  <si>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</si>
  <si>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</si>
  <si>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</si>
  <si>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</si>
  <si>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</si>
  <si>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</si>
  <si>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</si>
  <si>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</si>
  <si>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</si>
  <si>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</si>
  <si>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</si>
  <si>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</si>
  <si>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</si>
  <si>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</si>
  <si>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</si>
  <si>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</si>
  <si>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</si>
  <si>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</si>
  <si>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</si>
  <si>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</si>
  <si>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</si>
  <si>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</si>
  <si>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</si>
  <si>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</si>
  <si>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</si>
  <si>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</si>
  <si>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</si>
  <si>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</si>
  <si>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</si>
  <si>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</si>
  <si>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</si>
  <si>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</si>
  <si>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</si>
  <si>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</si>
  <si>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</si>
  <si>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</si>
  <si>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</si>
  <si>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</si>
  <si>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</si>
  <si>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</si>
  <si>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</si>
  <si>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</si>
  <si>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</si>
  <si>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</si>
  <si>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</si>
  <si>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</si>
  <si>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</si>
  <si>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</si>
  <si>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</si>
  <si>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</si>
  <si>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</si>
  <si>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</si>
  <si>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</si>
  <si>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</si>
  <si>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</si>
  <si>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</si>
  <si>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</si>
  <si>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</si>
  <si>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</si>
  <si>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</si>
  <si>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</si>
  <si>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</si>
  <si>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</si>
  <si>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</si>
  <si>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</si>
  <si>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</si>
  <si>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</si>
  <si>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</si>
  <si>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</si>
  <si>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</si>
  <si>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</si>
  <si>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</si>
  <si>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</si>
  <si>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</si>
  <si>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</si>
  <si>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</si>
  <si>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</si>
  <si>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</si>
  <si>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</si>
  <si>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</si>
  <si>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</si>
  <si>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</si>
  <si>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</si>
  <si>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</si>
  <si>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</si>
  <si>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</si>
  <si>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</si>
  <si>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</si>
  <si>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</si>
  <si>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</si>
  <si>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</si>
  <si>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</si>
  <si>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</si>
  <si>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</si>
  <si>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</si>
  <si>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</si>
  <si>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</si>
  <si>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</si>
  <si>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</si>
  <si>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</si>
  <si>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</si>
  <si>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</si>
  <si>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</si>
  <si>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</si>
  <si>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</si>
  <si>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</si>
  <si>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</si>
  <si>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</si>
  <si>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</si>
  <si>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</si>
  <si>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</si>
  <si>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</si>
  <si>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</si>
  <si>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</si>
  <si>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</si>
  <si>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</si>
  <si>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</si>
  <si>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</si>
  <si>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</si>
  <si>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</si>
  <si>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</si>
  <si>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</si>
  <si>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</si>
  <si>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</si>
  <si>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</si>
  <si>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</si>
  <si>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</si>
  <si>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</si>
  <si>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</si>
  <si>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</si>
  <si>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</si>
  <si>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</si>
  <si>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</si>
  <si>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</si>
  <si>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</si>
  <si>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</si>
  <si>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</si>
  <si>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</si>
  <si>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</si>
  <si>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</si>
  <si>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</si>
  <si>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</si>
  <si>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</si>
  <si>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</si>
  <si>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</si>
  <si>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</si>
  <si>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</si>
  <si>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</si>
  <si>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</si>
  <si>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</si>
  <si>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</si>
  <si>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</si>
  <si>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</si>
  <si>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</si>
  <si>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</si>
  <si>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</si>
  <si>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</si>
  <si>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</si>
  <si>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</si>
  <si>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</si>
  <si>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</si>
  <si>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</si>
  <si>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</si>
  <si>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</si>
  <si>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</si>
  <si>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</si>
  <si>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</si>
  <si>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</si>
  <si>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</si>
  <si>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</si>
  <si>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</si>
  <si>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</si>
  <si>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</si>
  <si>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</si>
  <si>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</si>
  <si>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</si>
  <si>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</si>
  <si>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</si>
  <si>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</si>
  <si>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</si>
  <si>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</si>
  <si>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</si>
  <si>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</si>
  <si>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</si>
  <si>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</si>
  <si>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</si>
  <si>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</si>
  <si>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</si>
  <si>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</si>
  <si>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</si>
  <si>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</si>
  <si>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</si>
  <si>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</si>
  <si>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</si>
  <si>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</si>
  <si>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</si>
  <si>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</si>
  <si>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</si>
  <si>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</si>
  <si>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</si>
  <si>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</si>
  <si>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</si>
  <si>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</si>
  <si>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</si>
  <si>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</si>
  <si>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</si>
  <si>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</si>
  <si>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</si>
  <si>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</si>
  <si>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</si>
  <si>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</si>
  <si>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</si>
  <si>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</si>
  <si>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</si>
  <si>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</si>
  <si>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</si>
  <si>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</si>
  <si>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</si>
  <si>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</si>
  <si>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</si>
  <si>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</si>
  <si>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</si>
  <si>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</si>
  <si>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</si>
  <si>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</si>
  <si>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</si>
  <si>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</si>
  <si>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</si>
  <si>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</si>
  <si>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</si>
  <si>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</si>
  <si>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</si>
  <si>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</si>
  <si>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</si>
  <si>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</si>
  <si>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</si>
  <si>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</si>
  <si>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</si>
  <si>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</si>
  <si>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</si>
  <si>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</si>
  <si>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</si>
  <si>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</si>
  <si>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</si>
  <si>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</si>
  <si>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</si>
  <si>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</si>
  <si>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</si>
  <si>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</si>
  <si>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</si>
  <si>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</si>
  <si>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</si>
  <si>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</si>
  <si>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</si>
  <si>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</si>
  <si>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</si>
  <si>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</si>
  <si>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</si>
  <si>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</si>
  <si>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</si>
  <si>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</si>
  <si>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</si>
  <si>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</si>
  <si>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</si>
  <si>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</si>
  <si>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</si>
  <si>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</si>
  <si>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</si>
  <si>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</si>
  <si>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</si>
  <si>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</si>
  <si>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</si>
  <si>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</si>
  <si>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</si>
  <si>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</si>
  <si>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</si>
  <si>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</si>
  <si>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</si>
  <si>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</si>
  <si>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</si>
  <si>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</si>
  <si>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</si>
  <si>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</si>
  <si>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</si>
  <si>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</si>
  <si>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</si>
  <si>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</si>
  <si>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</si>
  <si>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</si>
  <si>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</si>
  <si>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</si>
  <si>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</si>
  <si>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</si>
  <si>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</si>
  <si>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</si>
  <si>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</si>
  <si>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</si>
  <si>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</si>
  <si>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</si>
  <si>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</si>
  <si>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</si>
  <si>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</si>
  <si>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</si>
  <si>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</si>
  <si>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</si>
  <si>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</si>
  <si>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</si>
  <si>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</si>
  <si>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</si>
  <si>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</si>
  <si>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</si>
  <si>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</si>
  <si>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</si>
  <si>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</si>
  <si>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</si>
  <si>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</si>
  <si>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</si>
  <si>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</si>
  <si>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</si>
  <si>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</si>
  <si>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</si>
  <si>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</si>
  <si>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</si>
  <si>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</si>
  <si>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</si>
  <si>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</si>
  <si>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</si>
  <si>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</si>
  <si>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</si>
  <si>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</si>
  <si>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</si>
  <si>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</si>
  <si>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</si>
  <si>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</si>
  <si>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</si>
  <si>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</si>
  <si>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</si>
  <si>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</si>
  <si>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</si>
  <si>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</si>
  <si>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</si>
  <si>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</si>
  <si>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</si>
  <si>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</si>
  <si>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</si>
  <si>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</si>
  <si>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</si>
  <si>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</si>
  <si>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</si>
  <si>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</si>
  <si>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</si>
  <si>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</si>
  <si>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</si>
  <si>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</si>
  <si>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</si>
  <si>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</si>
  <si>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</si>
  <si>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</si>
  <si>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</si>
  <si>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</si>
  <si>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</si>
  <si>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</si>
  <si>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</si>
  <si>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</si>
  <si>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</si>
  <si>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</si>
  <si>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</si>
  <si>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</si>
  <si>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</si>
  <si>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</si>
  <si>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</si>
  <si>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</si>
  <si>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</si>
  <si>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</si>
  <si>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</si>
  <si>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</si>
  <si>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</si>
  <si>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</si>
  <si>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</si>
  <si>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</si>
  <si>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</si>
  <si>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</si>
  <si>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</si>
  <si>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</si>
  <si>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</si>
  <si>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</si>
  <si>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</si>
  <si>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</si>
  <si>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</si>
  <si>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</si>
  <si>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</si>
  <si>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</si>
  <si>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</si>
  <si>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</si>
  <si>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</si>
  <si>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</si>
  <si>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</si>
  <si>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</si>
  <si>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</si>
  <si>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</si>
  <si>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</si>
  <si>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</si>
  <si>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</si>
  <si>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</si>
  <si>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</si>
  <si>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</si>
  <si>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</si>
  <si>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</si>
  <si>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</si>
  <si>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</si>
  <si>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</si>
  <si>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</si>
  <si>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</si>
  <si>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</si>
  <si>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</si>
  <si>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</si>
  <si>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</si>
  <si>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</si>
  <si>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</si>
  <si>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</si>
  <si>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</si>
  <si>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</si>
  <si>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</si>
  <si>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</si>
  <si>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</si>
  <si>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</si>
  <si>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</si>
  <si>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</si>
  <si>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</si>
  <si>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</si>
  <si>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</si>
  <si>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</si>
  <si>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</si>
  <si>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</si>
  <si>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</si>
  <si>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</si>
  <si>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</si>
  <si>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</si>
  <si>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</si>
  <si>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</si>
  <si>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</si>
  <si>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</si>
  <si>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</si>
  <si>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</si>
  <si>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</si>
  <si>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</si>
  <si>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</si>
  <si>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</si>
  <si>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</si>
  <si>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</si>
  <si>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</si>
  <si>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</si>
  <si>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</si>
  <si>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</si>
  <si>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</si>
  <si>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</si>
  <si>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</si>
  <si>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</si>
  <si>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</si>
  <si>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</si>
  <si>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</si>
  <si>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</si>
  <si>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</si>
  <si>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</si>
  <si>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</si>
  <si>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</si>
  <si>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</si>
  <si>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</si>
  <si>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</si>
  <si>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</si>
  <si>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</si>
  <si>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</si>
  <si>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</si>
  <si>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</si>
  <si>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</si>
  <si>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</si>
  <si>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</si>
  <si>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</si>
  <si>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</si>
  <si>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</si>
  <si>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</si>
  <si>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</si>
  <si>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</si>
  <si>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</si>
  <si>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</si>
  <si>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</si>
  <si>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</si>
  <si>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</si>
  <si>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</si>
  <si>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</si>
  <si>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</si>
  <si>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</si>
  <si>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</si>
  <si>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</si>
  <si>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</si>
  <si>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</si>
  <si>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</si>
  <si>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</si>
  <si>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</si>
  <si>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</si>
  <si>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</si>
  <si>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</si>
  <si>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</si>
  <si>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</si>
  <si>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</si>
  <si>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</si>
  <si>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</si>
  <si>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</si>
  <si>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</si>
  <si>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</si>
  <si>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</si>
  <si>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</si>
  <si>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</si>
  <si>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</si>
  <si>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</si>
  <si>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</si>
  <si>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</si>
  <si>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</si>
  <si>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</si>
  <si>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</si>
  <si>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</si>
  <si>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</si>
  <si>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</si>
  <si>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</si>
  <si>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</si>
  <si>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</si>
  <si>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</si>
  <si>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</si>
  <si>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</si>
  <si>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</si>
  <si>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</si>
  <si>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</si>
  <si>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</si>
  <si>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</si>
  <si>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</si>
  <si>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</si>
  <si>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</si>
  <si>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</si>
  <si>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</si>
  <si>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</si>
  <si>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</si>
  <si>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</si>
  <si>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</si>
  <si>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</si>
  <si>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</si>
  <si>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</si>
  <si>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</si>
  <si>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</si>
  <si>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</si>
  <si>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</si>
  <si>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</si>
  <si>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</si>
  <si>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</si>
  <si>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</si>
  <si>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</si>
  <si>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</si>
  <si>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</si>
  <si>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</si>
  <si>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</si>
  <si>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</si>
  <si>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</si>
  <si>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</si>
  <si>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</si>
  <si>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</si>
  <si>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</si>
  <si>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</si>
  <si>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</si>
  <si>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</si>
  <si>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</si>
  <si>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</si>
  <si>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</si>
  <si>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</si>
  <si>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</si>
  <si>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</si>
  <si>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</si>
  <si>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</si>
  <si>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</si>
  <si>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</si>
  <si>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</si>
  <si>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</si>
  <si>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</si>
  <si>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</si>
  <si>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</si>
  <si>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</si>
  <si>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</si>
  <si>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</si>
  <si>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</si>
  <si>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</si>
  <si>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</si>
  <si>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</si>
  <si>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</si>
  <si>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</si>
  <si>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</si>
  <si>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</si>
  <si>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</si>
  <si>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</si>
  <si>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</si>
  <si>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</si>
  <si>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</si>
  <si>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</si>
  <si>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</si>
  <si>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</si>
  <si>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</si>
  <si>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</si>
  <si>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</si>
  <si>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</si>
  <si>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</si>
  <si>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</si>
  <si>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</si>
  <si>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</si>
  <si>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</si>
  <si>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</si>
  <si>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</si>
  <si>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</si>
  <si>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</si>
  <si>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</si>
  <si>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</si>
  <si>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</si>
  <si>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</si>
  <si>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</si>
  <si>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</si>
  <si>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</si>
  <si>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</si>
  <si>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</si>
  <si>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</si>
  <si>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</si>
  <si>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</si>
  <si>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</si>
  <si>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</si>
  <si>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</si>
  <si>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</si>
  <si>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</si>
  <si>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</si>
  <si>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</si>
  <si>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</si>
  <si>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</si>
  <si>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</si>
  <si>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</si>
  <si>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</si>
  <si>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</si>
  <si>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</si>
  <si>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</si>
  <si>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</si>
  <si>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</si>
  <si>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</si>
  <si>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</si>
  <si>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</si>
  <si>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</si>
  <si>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</si>
  <si>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</si>
  <si>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</si>
  <si>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</si>
  <si>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</si>
  <si>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</si>
  <si>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</si>
  <si>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</si>
  <si>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</si>
  <si>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</si>
  <si>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</si>
  <si>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</si>
  <si>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</si>
  <si>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</si>
  <si>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</si>
  <si>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</si>
  <si>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</si>
  <si>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</si>
  <si>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</si>
  <si>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</si>
  <si>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</si>
  <si>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</si>
  <si>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</si>
  <si>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</si>
  <si>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</si>
  <si>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</si>
  <si>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</si>
  <si>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</si>
  <si>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</si>
  <si>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</si>
  <si>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</si>
  <si>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</si>
  <si>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</si>
  <si>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</si>
  <si>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</si>
  <si>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</si>
  <si>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</si>
  <si>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</si>
  <si>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</si>
  <si>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</si>
  <si>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</si>
  <si>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</si>
  <si>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</si>
  <si>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</si>
  <si>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</si>
  <si>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</si>
  <si>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</si>
  <si>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</si>
  <si>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</si>
  <si>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</si>
  <si>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</si>
  <si>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</si>
  <si>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</si>
  <si>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</si>
  <si>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</si>
  <si>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</si>
  <si>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</si>
  <si>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</si>
  <si>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</si>
  <si>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</si>
  <si>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</si>
  <si>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</si>
  <si>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</si>
  <si>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</si>
  <si>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</si>
  <si>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</si>
  <si>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</si>
  <si>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</si>
  <si>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</si>
  <si>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</si>
  <si>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</si>
  <si>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</si>
  <si>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</si>
  <si>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</si>
  <si>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</si>
  <si>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</si>
  <si>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</si>
  <si>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</si>
  <si>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</si>
  <si>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</si>
  <si>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</si>
  <si>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</si>
  <si>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</si>
  <si>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</si>
  <si>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</si>
  <si>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</si>
  <si>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</si>
  <si>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</si>
  <si>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</si>
  <si>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</si>
  <si>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</si>
  <si>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</si>
  <si>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</si>
  <si>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</si>
  <si>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</si>
  <si>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</si>
  <si>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</si>
  <si>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</si>
  <si>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</si>
  <si>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</si>
  <si>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</si>
  <si>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</si>
  <si>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</si>
  <si>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</si>
  <si>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</si>
  <si>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</si>
  <si>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</si>
  <si>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</si>
  <si>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</si>
  <si>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</si>
  <si>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</si>
  <si>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</si>
  <si>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</si>
  <si>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</si>
  <si>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</si>
  <si>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</si>
  <si>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</si>
  <si>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</si>
  <si>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</si>
  <si>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</si>
  <si>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</si>
  <si>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</si>
  <si>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</si>
  <si>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</si>
  <si>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</si>
  <si>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</si>
  <si>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</si>
  <si>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</si>
  <si>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</si>
  <si>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</si>
  <si>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</si>
  <si>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</si>
  <si>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</si>
  <si>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</si>
  <si>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</si>
  <si>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</si>
  <si>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</si>
  <si>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</si>
  <si>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</si>
  <si>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</si>
  <si>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</si>
  <si>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</si>
  <si>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</si>
  <si>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</si>
  <si>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</si>
  <si>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</si>
  <si>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</si>
  <si>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</si>
  <si>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</si>
  <si>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</si>
  <si>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</si>
  <si>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</si>
  <si>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</si>
  <si>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</si>
  <si>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</si>
  <si>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</si>
  <si>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</si>
  <si>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</si>
  <si>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</si>
  <si>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</si>
  <si>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</si>
  <si>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</si>
  <si>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</si>
  <si>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</si>
  <si>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</si>
  <si>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</si>
  <si>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</si>
  <si>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</si>
  <si>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</si>
  <si>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</si>
  <si>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</si>
  <si>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</si>
  <si>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</si>
  <si>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</si>
  <si>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</si>
  <si>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</si>
  <si>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</si>
  <si>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</si>
  <si>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</si>
  <si>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</si>
  <si>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</si>
  <si>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</si>
  <si>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</si>
  <si>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</si>
  <si>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</si>
  <si>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</si>
  <si>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</si>
  <si>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</si>
  <si>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</si>
  <si>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</si>
  <si>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</si>
  <si>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</si>
  <si>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</si>
  <si>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</si>
  <si>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</si>
  <si>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</si>
  <si>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</si>
  <si>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</si>
  <si>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</si>
  <si>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</si>
  <si>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</si>
  <si>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</si>
  <si>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</si>
  <si>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</si>
  <si>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</si>
  <si>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</si>
  <si>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</si>
  <si>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</si>
  <si>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</si>
  <si>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</si>
  <si>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</si>
  <si>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</si>
  <si>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</si>
  <si>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</si>
  <si>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</si>
  <si>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</si>
  <si>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</si>
  <si>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</si>
  <si>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</si>
  <si>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</si>
  <si>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</si>
  <si>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</si>
  <si>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</si>
  <si>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</si>
  <si>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</si>
  <si>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</si>
  <si>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</si>
  <si>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</si>
  <si>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</si>
  <si>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</si>
  <si>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</si>
  <si>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</si>
  <si>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</si>
  <si>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</si>
  <si>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</si>
  <si>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</si>
  <si>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</si>
  <si>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</si>
  <si>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</si>
  <si>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</si>
  <si>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</si>
  <si>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</si>
  <si>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</si>
  <si>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</si>
  <si>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</si>
  <si>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</si>
  <si>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</si>
  <si>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</si>
  <si>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</si>
  <si>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</si>
  <si>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</si>
  <si>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</si>
  <si>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</si>
  <si>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</si>
  <si>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</si>
  <si>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</si>
  <si>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</si>
  <si>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</si>
  <si>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</si>
  <si>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</si>
  <si>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</si>
  <si>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</si>
  <si>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</si>
  <si>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</si>
  <si>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</si>
  <si>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</si>
  <si>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</si>
  <si>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</si>
  <si>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</si>
  <si>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</si>
  <si>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</si>
  <si>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</si>
  <si>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</si>
  <si>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</si>
  <si>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</si>
  <si>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</si>
  <si>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</si>
  <si>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</si>
  <si>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</si>
  <si>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</si>
  <si>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</si>
  <si>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</si>
  <si>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</si>
  <si>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</si>
  <si>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</si>
  <si>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</si>
  <si>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</si>
  <si>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</si>
  <si>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</si>
  <si>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</si>
  <si>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</si>
  <si>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</si>
  <si>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</si>
  <si>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</si>
  <si>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</si>
  <si>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</si>
  <si>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</si>
  <si>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</si>
  <si>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</si>
  <si>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</si>
  <si>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</si>
  <si>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</si>
  <si>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</si>
  <si>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</si>
  <si>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</si>
  <si>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</si>
  <si>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</si>
  <si>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</si>
  <si>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</si>
  <si>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</si>
  <si>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</si>
  <si>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</si>
  <si>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</si>
  <si>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</si>
  <si>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</si>
  <si>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</si>
  <si>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</si>
  <si>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</si>
  <si>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</si>
  <si>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</si>
  <si>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</si>
  <si>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</si>
  <si>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</si>
  <si>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</si>
  <si>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</si>
  <si>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</si>
  <si>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</si>
  <si>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</si>
  <si>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</si>
  <si>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</si>
  <si>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</si>
  <si>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</si>
  <si>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</si>
  <si>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</si>
  <si>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</si>
  <si>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</si>
  <si>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</si>
  <si>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</si>
  <si>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</si>
  <si>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</si>
  <si>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</si>
  <si>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</si>
  <si>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</si>
  <si>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</si>
  <si>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</si>
  <si>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</si>
  <si>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</si>
  <si>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</si>
  <si>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</si>
  <si>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</si>
  <si>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</si>
  <si>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</si>
  <si>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</si>
  <si>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</si>
  <si>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</si>
  <si>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</si>
  <si>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</si>
  <si>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</si>
  <si>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</si>
  <si>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</si>
  <si>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</si>
  <si>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</si>
  <si>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</si>
  <si>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</si>
  <si>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</si>
  <si>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</si>
  <si>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</si>
  <si>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</si>
  <si>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</si>
  <si>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</si>
  <si>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</si>
  <si>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</si>
  <si>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</si>
  <si>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</si>
  <si>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</si>
  <si>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</si>
  <si>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</si>
  <si>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</si>
  <si>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</si>
  <si>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</si>
  <si>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</si>
  <si>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</si>
  <si>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</si>
  <si>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</si>
  <si>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</si>
  <si>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</si>
  <si>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</si>
  <si>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</si>
  <si>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</si>
  <si>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</si>
  <si>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</si>
  <si>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</si>
  <si>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</si>
  <si>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</si>
  <si>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</si>
  <si>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</si>
  <si>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</si>
  <si>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</si>
  <si>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</si>
  <si>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</si>
  <si>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</si>
  <si>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</si>
  <si>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</si>
  <si>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</si>
  <si>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</si>
  <si>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</si>
  <si>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</si>
  <si>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</si>
  <si>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</si>
  <si>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</si>
  <si>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</si>
  <si>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</si>
  <si>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</si>
  <si>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</si>
  <si>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</si>
  <si>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</si>
  <si>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</si>
  <si>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</si>
  <si>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</si>
  <si>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</si>
  <si>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</si>
  <si>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</si>
  <si>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</si>
  <si>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</si>
  <si>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</si>
  <si>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</si>
  <si>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</si>
  <si>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</si>
  <si>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</si>
  <si>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</si>
  <si>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</si>
  <si>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</si>
  <si>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</si>
  <si>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</si>
  <si>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</si>
  <si>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</si>
  <si>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</si>
  <si>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</si>
  <si>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</si>
  <si>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</si>
  <si>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</si>
  <si>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</si>
  <si>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</si>
  <si>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</si>
  <si>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</si>
  <si>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</si>
  <si>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</si>
  <si>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</si>
  <si>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</si>
  <si>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</si>
  <si>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</si>
  <si>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</si>
  <si>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</si>
  <si>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</si>
  <si>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</si>
  <si>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</si>
  <si>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</si>
  <si>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</si>
  <si>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</si>
  <si>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</si>
  <si>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</si>
  <si>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</si>
  <si>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</si>
  <si>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</si>
  <si>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</si>
  <si>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</si>
  <si>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</si>
  <si>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</si>
  <si>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</si>
  <si>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</si>
  <si>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</si>
  <si>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</si>
  <si>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</si>
  <si>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</si>
  <si>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</si>
  <si>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</si>
  <si>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</si>
  <si>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</si>
  <si>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</si>
  <si>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</si>
  <si>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</si>
  <si>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</si>
  <si>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</si>
  <si>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</si>
  <si>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</si>
  <si>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</si>
  <si>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</si>
  <si>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</si>
  <si>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</si>
  <si>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</si>
  <si>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</si>
  <si>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</si>
  <si>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</si>
  <si>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</si>
  <si>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</si>
  <si>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</si>
  <si>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</si>
  <si>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</si>
  <si>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</si>
  <si>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</si>
  <si>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</si>
  <si>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</si>
  <si>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</si>
  <si>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</si>
  <si>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</si>
  <si>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</si>
  <si>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</si>
  <si>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</si>
  <si>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</si>
  <si>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</si>
  <si>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</si>
  <si>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</si>
  <si>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</si>
  <si>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</si>
  <si>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</si>
  <si>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</si>
  <si>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</si>
  <si>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</si>
  <si>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</si>
  <si>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</si>
  <si>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</si>
  <si>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</si>
  <si>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</si>
  <si>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</si>
  <si>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</si>
  <si>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</si>
  <si>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</si>
  <si>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</si>
  <si>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</si>
  <si>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</si>
  <si>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</si>
  <si>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</si>
  <si>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</si>
  <si>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</si>
  <si>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</si>
  <si>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</si>
  <si>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</si>
  <si>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</si>
  <si>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</si>
  <si>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</si>
  <si>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</si>
  <si>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</si>
  <si>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</si>
  <si>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</si>
  <si>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</si>
  <si>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</si>
  <si>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</si>
  <si>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</si>
  <si>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</si>
  <si>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</si>
  <si>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</si>
  <si>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</si>
  <si>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</si>
  <si>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</si>
  <si>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</si>
  <si>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</si>
  <si>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</si>
  <si>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</si>
  <si>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</si>
  <si>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</si>
  <si>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</si>
  <si>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</si>
  <si>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</si>
  <si>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</si>
  <si>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</si>
  <si>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</si>
  <si>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</si>
  <si>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</si>
  <si>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</si>
  <si>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</si>
  <si>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</si>
  <si>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</si>
  <si>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</si>
  <si>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</si>
  <si>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</si>
  <si>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</si>
  <si>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</si>
  <si>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</si>
  <si>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</si>
  <si>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</si>
  <si>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</si>
  <si>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</si>
  <si>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</si>
  <si>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</si>
  <si>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</si>
  <si>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</si>
  <si>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</si>
  <si>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</si>
  <si>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</si>
  <si>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</si>
  <si>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</si>
  <si>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</si>
  <si>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</si>
  <si>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</si>
  <si>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</si>
  <si>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</si>
  <si>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</si>
  <si>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</si>
  <si>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</si>
  <si>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</si>
  <si>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</si>
  <si>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</si>
  <si>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</si>
  <si>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</si>
  <si>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</si>
  <si>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</si>
  <si>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</si>
  <si>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</si>
  <si>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</si>
  <si>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</si>
  <si>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</si>
  <si>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</si>
  <si>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</si>
  <si>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</si>
  <si>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</si>
  <si>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</si>
  <si>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</si>
  <si>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</si>
  <si>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</si>
  <si>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</si>
  <si>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</si>
  <si>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</si>
  <si>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</si>
  <si>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</si>
  <si>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</si>
  <si>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</si>
  <si>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</si>
  <si>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</si>
  <si>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</si>
  <si>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</si>
  <si>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</si>
  <si>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</si>
  <si>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</si>
  <si>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</si>
  <si>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</si>
  <si>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</si>
  <si>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</si>
  <si>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</si>
  <si>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</si>
  <si>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</si>
  <si>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</si>
  <si>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</si>
  <si>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</si>
  <si>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</si>
  <si>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</si>
  <si>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</si>
  <si>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</si>
  <si>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</si>
  <si>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</si>
  <si>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</si>
  <si>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</si>
  <si>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</si>
  <si>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</si>
  <si>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</si>
  <si>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</si>
  <si>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</si>
  <si>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</si>
  <si>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</si>
  <si>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</si>
  <si>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</si>
  <si>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</si>
  <si>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</si>
  <si>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</si>
  <si>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</si>
  <si>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</si>
  <si>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</si>
  <si>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</si>
  <si>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</si>
  <si>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</si>
  <si>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</si>
  <si>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</si>
  <si>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</si>
  <si>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</si>
  <si>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</si>
  <si>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</si>
  <si>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</si>
  <si>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</si>
  <si>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</si>
  <si>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</si>
  <si>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</si>
  <si>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</si>
  <si>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</si>
  <si>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</si>
  <si>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</si>
  <si>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</si>
  <si>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</si>
  <si>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</si>
  <si>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</si>
  <si>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</si>
  <si>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</si>
  <si>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</si>
  <si>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</si>
  <si>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</si>
  <si>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</si>
  <si>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</si>
  <si>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</si>
  <si>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</si>
  <si>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</si>
  <si>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</si>
  <si>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</si>
  <si>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</si>
  <si>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</si>
  <si>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</si>
  <si>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</si>
  <si>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</si>
  <si>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</si>
  <si>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</si>
  <si>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</si>
  <si>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</si>
  <si>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</si>
  <si>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</si>
  <si>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</si>
  <si>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</si>
  <si>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</si>
  <si>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</si>
  <si>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</si>
  <si>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</si>
  <si>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</si>
  <si>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</si>
  <si>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</si>
  <si>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</si>
  <si>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</si>
  <si>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</si>
  <si>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</si>
  <si>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</si>
  <si>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</si>
  <si>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</si>
  <si>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</si>
  <si>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</si>
  <si>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</si>
  <si>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</si>
  <si>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</si>
  <si>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</si>
  <si>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</si>
  <si>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</si>
  <si>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</si>
  <si>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</si>
  <si>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</si>
  <si>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</si>
  <si>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</si>
  <si>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</si>
  <si>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</si>
  <si>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</si>
  <si>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</si>
  <si>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</si>
  <si>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</si>
  <si>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</si>
  <si>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</si>
  <si>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</si>
  <si>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</si>
  <si>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</si>
  <si>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</si>
  <si>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</si>
  <si>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</si>
  <si>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</si>
  <si>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</si>
  <si>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</si>
  <si>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</si>
  <si>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</si>
  <si>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</si>
  <si>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</si>
  <si>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</si>
  <si>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</si>
  <si>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</si>
  <si>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</si>
  <si>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</si>
  <si>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</si>
  <si>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</si>
  <si>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</si>
  <si>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</si>
  <si>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</si>
  <si>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</si>
  <si>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</si>
  <si>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</si>
  <si>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</si>
  <si>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</si>
  <si>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</si>
  <si>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</si>
  <si>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</si>
  <si>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</si>
  <si>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</si>
  <si>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</si>
  <si>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</si>
  <si>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</si>
  <si>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</si>
  <si>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</si>
  <si>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</si>
  <si>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</si>
  <si>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</si>
  <si>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</si>
  <si>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</si>
  <si>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</si>
  <si>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</si>
  <si>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</si>
  <si>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</si>
  <si>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</si>
  <si>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</si>
  <si>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</si>
  <si>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</si>
  <si>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</si>
  <si>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</si>
  <si>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</si>
  <si>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</si>
  <si>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</si>
  <si>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</si>
  <si>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</si>
  <si>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</si>
  <si>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</si>
  <si>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</si>
  <si>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</si>
  <si>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</si>
  <si>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</si>
  <si>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</si>
  <si>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</si>
  <si>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</si>
  <si>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</si>
  <si>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</si>
  <si>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</si>
  <si>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</si>
  <si>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</si>
  <si>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</si>
  <si>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</si>
  <si>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</si>
  <si>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</si>
  <si>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</si>
  <si>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</si>
  <si>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</si>
  <si>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</si>
  <si>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</si>
  <si>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</si>
  <si>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</si>
  <si>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</si>
  <si>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</si>
  <si>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</si>
  <si>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</si>
  <si>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</si>
  <si>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</si>
  <si>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</si>
  <si>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</si>
  <si>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</si>
  <si>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</si>
  <si>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</si>
  <si>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</si>
  <si>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</si>
  <si>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</si>
  <si>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</si>
  <si>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</si>
  <si>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</si>
  <si>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</si>
  <si>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</si>
  <si>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</si>
  <si>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</si>
  <si>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</si>
  <si>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</si>
  <si>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</si>
  <si>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</si>
  <si>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</si>
  <si>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</si>
  <si>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</si>
  <si>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</si>
  <si>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</si>
  <si>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</si>
  <si>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</si>
  <si>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</si>
  <si>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</si>
  <si>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</si>
  <si>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</si>
  <si>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</si>
  <si>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</si>
  <si>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</si>
  <si>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</si>
  <si>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</si>
  <si>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</si>
  <si>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</si>
  <si>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</si>
  <si>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</si>
  <si>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</si>
  <si>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</si>
  <si>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</si>
  <si>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</si>
  <si>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</si>
  <si>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</si>
  <si>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</si>
  <si>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</si>
  <si>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</si>
  <si>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</si>
  <si>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</si>
  <si>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</si>
  <si>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</si>
  <si>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</si>
  <si>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</si>
  <si>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</si>
  <si>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</si>
  <si>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</si>
  <si>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</si>
  <si>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</si>
  <si>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</si>
  <si>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</si>
  <si>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</si>
  <si>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</si>
  <si>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</si>
  <si>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</si>
  <si>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</si>
  <si>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</si>
  <si>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</si>
  <si>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</si>
  <si>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</si>
  <si>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</si>
  <si>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</si>
  <si>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</si>
  <si>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</si>
  <si>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</si>
  <si>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</si>
  <si>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</si>
  <si>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</si>
  <si>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</si>
  <si>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</si>
  <si>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</si>
  <si>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</si>
  <si>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</si>
  <si>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</si>
  <si>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</si>
  <si>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</si>
  <si>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</si>
  <si>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</si>
  <si>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</si>
  <si>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</si>
  <si>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</si>
  <si>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</si>
  <si>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</si>
  <si>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</si>
  <si>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</si>
  <si>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</si>
  <si>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</si>
  <si>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</si>
  <si>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</si>
  <si>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</si>
  <si>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</si>
  <si>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</si>
  <si>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</si>
  <si>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</si>
  <si>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</si>
  <si>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</si>
  <si>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</si>
  <si>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</si>
  <si>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</si>
  <si>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</si>
  <si>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</si>
  <si>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</si>
  <si>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</si>
  <si>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</si>
  <si>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</si>
  <si>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</si>
  <si>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</si>
  <si>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</si>
  <si>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</si>
  <si>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</si>
  <si>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</si>
  <si>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</si>
  <si>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</si>
  <si>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</si>
  <si>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</si>
  <si>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</si>
  <si>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</si>
  <si>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</si>
  <si>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</si>
  <si>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</si>
  <si>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</si>
  <si>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</si>
  <si>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</si>
  <si>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</si>
  <si>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</si>
  <si>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</si>
  <si>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</si>
  <si>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</si>
  <si>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</si>
  <si>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</si>
  <si>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</si>
  <si>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</si>
  <si>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</si>
  <si>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</si>
  <si>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</si>
  <si>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</si>
  <si>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</si>
  <si>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</si>
  <si>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</si>
  <si>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</si>
  <si>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</si>
  <si>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</si>
  <si>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</si>
  <si>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</si>
  <si>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</si>
  <si>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</si>
  <si>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</si>
  <si>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</si>
  <si>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</si>
  <si>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</si>
  <si>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</si>
  <si>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</si>
  <si>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</si>
  <si>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</si>
  <si>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</si>
  <si>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</si>
  <si>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</si>
  <si>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</si>
  <si>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</si>
  <si>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</si>
  <si>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</si>
  <si>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</si>
  <si>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</si>
  <si>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</si>
  <si>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</si>
  <si>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</si>
  <si>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</si>
  <si>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</si>
  <si>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</si>
  <si>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</si>
  <si>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</si>
  <si>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</si>
  <si>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</si>
  <si>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</si>
  <si>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</si>
  <si>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</si>
  <si>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</si>
  <si>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</si>
  <si>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</si>
  <si>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</si>
  <si>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</si>
  <si>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</si>
  <si>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</si>
  <si>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</si>
  <si>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</si>
  <si>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</si>
  <si>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</si>
  <si>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</si>
  <si>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</si>
  <si>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</si>
  <si>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</si>
  <si>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</si>
  <si>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</si>
  <si>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</si>
  <si>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</si>
  <si>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</si>
  <si>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</si>
  <si>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</si>
  <si>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</si>
  <si>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</si>
  <si>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</si>
  <si>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</si>
  <si>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</si>
  <si>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</si>
  <si>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</si>
  <si>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</si>
  <si>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</si>
  <si>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</si>
  <si>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</si>
  <si>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</si>
  <si>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</si>
  <si>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</si>
  <si>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</si>
  <si>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</si>
  <si>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</si>
  <si>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</si>
  <si>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</si>
  <si>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</si>
  <si>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</si>
  <si>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</si>
  <si>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</si>
  <si>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</si>
  <si>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</si>
  <si>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</si>
  <si>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</si>
  <si>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</si>
  <si>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</si>
  <si>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</si>
  <si>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</si>
  <si>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</si>
  <si>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</si>
  <si>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</si>
  <si>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</si>
  <si>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</si>
  <si>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</si>
  <si>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</si>
  <si>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</si>
  <si>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</si>
  <si>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</si>
  <si>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</si>
  <si>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</si>
  <si>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</si>
  <si>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</si>
  <si>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</si>
  <si>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</si>
  <si>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</si>
  <si>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</si>
  <si>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</si>
  <si>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</si>
  <si>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</si>
  <si>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</si>
  <si>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</si>
  <si>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</si>
  <si>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</si>
  <si>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</si>
  <si>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</si>
  <si>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</si>
  <si>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</si>
  <si>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</si>
  <si>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</si>
  <si>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</si>
  <si>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</si>
  <si>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</si>
  <si>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</si>
  <si>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</si>
  <si>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</si>
  <si>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</si>
  <si>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</si>
  <si>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</si>
  <si>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</si>
  <si>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</si>
  <si>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</si>
  <si>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</si>
  <si>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</si>
  <si>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</si>
  <si>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</si>
  <si>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</si>
  <si>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</si>
  <si>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</si>
  <si>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</si>
  <si>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</si>
  <si>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</si>
  <si>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</si>
  <si>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</si>
  <si>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</si>
  <si>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</si>
  <si>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</si>
  <si>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</si>
  <si>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</si>
  <si>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</si>
  <si>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</si>
  <si>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</si>
  <si>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</si>
  <si>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</si>
  <si>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</si>
  <si>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</si>
  <si>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</si>
  <si>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</si>
  <si>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</si>
  <si>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</si>
  <si>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</si>
  <si>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</si>
  <si>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</si>
  <si>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</si>
  <si>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</si>
  <si>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</si>
  <si>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</si>
  <si>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</si>
  <si>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</si>
  <si>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</si>
  <si>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</si>
  <si>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</si>
  <si>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</si>
  <si>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</si>
  <si>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</si>
  <si>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</si>
  <si>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</si>
  <si>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</si>
  <si>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</si>
  <si>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</si>
  <si>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</si>
  <si>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</si>
  <si>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</si>
  <si>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</si>
  <si>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</si>
  <si>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</si>
  <si>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</si>
  <si>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</si>
  <si>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</si>
  <si>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</si>
  <si>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</si>
  <si>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</si>
  <si>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</si>
  <si>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</si>
  <si>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</si>
  <si>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</si>
  <si>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</si>
  <si>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</si>
  <si>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</si>
  <si>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</si>
  <si>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</si>
  <si>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</si>
  <si>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</si>
  <si>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</si>
  <si>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</si>
  <si>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</si>
  <si>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</si>
  <si>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</si>
  <si>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</si>
  <si>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</si>
  <si>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</si>
  <si>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</si>
  <si>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</si>
  <si>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</si>
  <si>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</si>
  <si>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</si>
  <si>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</si>
  <si>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</si>
  <si>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</si>
  <si>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</si>
  <si>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</si>
  <si>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</si>
  <si>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</si>
  <si>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</si>
  <si>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</si>
  <si>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</si>
  <si>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</si>
  <si>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</si>
  <si>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</si>
  <si>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</si>
  <si>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</si>
  <si>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</si>
  <si>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</si>
  <si>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</si>
  <si>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</si>
  <si>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</si>
  <si>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</si>
  <si>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</si>
  <si>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</si>
  <si>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</si>
  <si>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</si>
  <si>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</si>
  <si>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</si>
  <si>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</si>
  <si>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</si>
  <si>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</si>
  <si>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</si>
  <si>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</si>
  <si>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</si>
  <si>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</si>
  <si>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</si>
  <si>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</si>
  <si>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</si>
  <si>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</si>
  <si>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</si>
  <si>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</si>
  <si>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</si>
  <si>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</si>
  <si>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</si>
  <si>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</si>
  <si>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</si>
  <si>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</si>
  <si>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</si>
  <si>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</si>
  <si>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</si>
  <si>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</si>
  <si>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</si>
  <si>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</si>
  <si>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</si>
  <si>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</si>
  <si>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</si>
  <si>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</si>
  <si>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</si>
  <si>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</si>
  <si>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</si>
  <si>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</si>
  <si>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</si>
  <si>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</si>
  <si>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</si>
  <si>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</si>
  <si>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</si>
  <si>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</si>
  <si>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</si>
  <si>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</si>
  <si>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</si>
  <si>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</si>
  <si>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</si>
  <si>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</si>
  <si>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</si>
  <si>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</si>
  <si>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</si>
  <si>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</si>
  <si>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</si>
  <si>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</si>
  <si>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</si>
  <si>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</si>
  <si>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</si>
  <si>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</si>
  <si>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</si>
  <si>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</si>
  <si>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</si>
  <si>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</si>
  <si>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</si>
  <si>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</si>
  <si>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</si>
  <si>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</si>
  <si>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</si>
  <si>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</si>
  <si>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</si>
  <si>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</si>
  <si>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</si>
  <si>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</si>
  <si>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</si>
  <si>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</si>
  <si>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</si>
  <si>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</si>
  <si>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</si>
  <si>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</si>
  <si>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</si>
  <si>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</si>
  <si>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</si>
  <si>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</si>
  <si>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</si>
  <si>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</si>
  <si>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</si>
  <si>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</si>
  <si>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</si>
  <si>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</si>
  <si>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</si>
  <si>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</si>
  <si>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</si>
  <si>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</si>
  <si>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</si>
  <si>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</si>
  <si>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</si>
  <si>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</si>
  <si>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</si>
  <si>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</si>
  <si>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</si>
  <si>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</si>
  <si>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</si>
  <si>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</si>
  <si>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</si>
  <si>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</si>
  <si>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</si>
  <si>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</si>
  <si>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</si>
  <si>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</si>
  <si>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</si>
  <si>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</si>
  <si>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</si>
  <si>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</si>
  <si>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</si>
  <si>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</si>
  <si>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</si>
  <si>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</si>
  <si>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</si>
  <si>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</si>
  <si>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</si>
  <si>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</si>
  <si>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</si>
  <si>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</si>
  <si>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</si>
  <si>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</si>
  <si>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</si>
  <si>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</si>
  <si>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</si>
  <si>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</si>
  <si>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</si>
  <si>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</si>
  <si>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</si>
  <si>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</si>
  <si>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</si>
  <si>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</si>
  <si>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</si>
  <si>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</si>
  <si>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</si>
  <si>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</si>
  <si>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</si>
  <si>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</si>
  <si>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</si>
  <si>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</si>
  <si>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</si>
  <si>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</si>
  <si>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</si>
  <si>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</si>
  <si>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</si>
  <si>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</si>
  <si>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</si>
  <si>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</si>
  <si>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</si>
  <si>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</si>
  <si>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</si>
  <si>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</si>
  <si>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</si>
  <si>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</si>
  <si>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</si>
  <si>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</si>
  <si>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</si>
  <si>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</si>
  <si>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</si>
  <si>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</si>
  <si>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</si>
  <si>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</si>
  <si>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</si>
  <si>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</si>
  <si>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</si>
  <si>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</si>
  <si>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</si>
  <si>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</si>
  <si>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</si>
  <si>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</si>
  <si>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</si>
  <si>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</si>
  <si>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</si>
  <si>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</si>
  <si>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</si>
  <si>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</si>
  <si>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</si>
  <si>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</si>
  <si>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</si>
  <si>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</si>
  <si>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</si>
  <si>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</si>
  <si>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</si>
  <si>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</si>
  <si>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</si>
  <si>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</si>
  <si>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</si>
  <si>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</si>
  <si>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</si>
  <si>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</si>
  <si>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</si>
  <si>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</si>
  <si>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</si>
  <si>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</si>
  <si>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</si>
  <si>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</si>
  <si>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</si>
  <si>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</si>
  <si>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</si>
  <si>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</si>
  <si>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</si>
  <si>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</si>
  <si>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</si>
  <si>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</si>
  <si>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</si>
  <si>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</si>
  <si>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</si>
  <si>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</si>
  <si>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</si>
  <si>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</si>
  <si>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</si>
  <si>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</si>
  <si>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</si>
  <si>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</si>
  <si>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</si>
  <si>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</si>
  <si>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</si>
  <si>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</si>
  <si>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</si>
  <si>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</si>
  <si>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</si>
  <si>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</si>
  <si>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</si>
  <si>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</si>
  <si>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</si>
  <si>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</si>
  <si>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</si>
  <si>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</si>
  <si>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</si>
  <si>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</si>
  <si>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</si>
  <si>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</si>
  <si>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</si>
  <si>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</si>
  <si>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</si>
  <si>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</si>
  <si>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</si>
  <si>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</si>
  <si>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</si>
  <si>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</si>
  <si>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</si>
  <si>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</si>
  <si>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</si>
  <si>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</si>
  <si>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</si>
  <si>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</si>
  <si>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</si>
  <si>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</si>
  <si>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</si>
  <si>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</si>
  <si>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</si>
  <si>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</si>
  <si>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</si>
  <si>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</si>
  <si>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</si>
  <si>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</si>
  <si>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</si>
  <si>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</si>
  <si>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</si>
  <si>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</si>
  <si>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</si>
  <si>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</si>
  <si>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</si>
  <si>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</si>
  <si>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</si>
  <si>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</si>
  <si>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</si>
  <si>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</si>
  <si>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</si>
  <si>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</si>
  <si>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</si>
  <si>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</si>
  <si>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</si>
  <si>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</si>
  <si>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</si>
  <si>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</si>
  <si>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</si>
  <si>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</si>
  <si>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</si>
  <si>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</si>
  <si>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</si>
  <si>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</si>
  <si>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</si>
  <si>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</si>
  <si>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</si>
  <si>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</si>
  <si>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</si>
  <si>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</si>
  <si>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</si>
  <si>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</si>
  <si>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</si>
  <si>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</si>
  <si>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</si>
  <si>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</si>
  <si>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</si>
  <si>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</si>
  <si>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</si>
  <si>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</si>
  <si>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</si>
  <si>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</si>
  <si>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</si>
  <si>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</si>
  <si>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</si>
  <si>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</si>
  <si>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</si>
  <si>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</si>
  <si>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</si>
  <si>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</si>
  <si>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</si>
  <si>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</si>
  <si>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</si>
  <si>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</si>
  <si>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</si>
  <si>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</si>
  <si>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</si>
  <si>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</si>
  <si>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</si>
  <si>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</si>
  <si>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</si>
  <si>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</si>
  <si>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</si>
  <si>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</si>
  <si>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</si>
  <si>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</si>
  <si>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</si>
  <si>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</si>
  <si>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</si>
  <si>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</si>
  <si>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</si>
  <si>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</si>
  <si>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</si>
  <si>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</si>
  <si>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</si>
  <si>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</si>
  <si>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</si>
  <si>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</si>
  <si>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</si>
  <si>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</si>
  <si>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</si>
  <si>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</si>
  <si>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</si>
  <si>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</si>
  <si>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</si>
  <si>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</si>
  <si>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</si>
  <si>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</si>
  <si>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</si>
  <si>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</si>
  <si>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</si>
  <si>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</si>
  <si>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</si>
  <si>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</si>
  <si>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</si>
  <si>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</si>
  <si>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</si>
  <si>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</si>
  <si>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</si>
  <si>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</si>
  <si>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</si>
  <si>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</si>
  <si>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</si>
  <si>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</si>
  <si>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</si>
  <si>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</si>
  <si>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</si>
  <si>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</si>
  <si>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</si>
  <si>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</si>
  <si>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</si>
  <si>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</si>
  <si>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</si>
  <si>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</si>
  <si>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</si>
  <si>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</si>
  <si>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</si>
  <si>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</si>
  <si>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</si>
  <si>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</si>
  <si>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</si>
  <si>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</si>
  <si>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</si>
  <si>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</si>
  <si>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</si>
  <si>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</si>
  <si>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</si>
  <si>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</si>
  <si>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</si>
  <si>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</si>
  <si>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</si>
  <si>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</si>
  <si>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</si>
  <si>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</si>
  <si>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</si>
  <si>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</si>
  <si>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</si>
  <si>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</si>
  <si>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</si>
  <si>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</si>
  <si>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</si>
  <si>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</si>
  <si>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</si>
  <si>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</si>
  <si>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</si>
  <si>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</si>
  <si>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</si>
  <si>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</si>
  <si>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</si>
  <si>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</si>
  <si>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</si>
  <si>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</si>
  <si>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</si>
  <si>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</si>
  <si>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</si>
  <si>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</si>
  <si>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</si>
  <si>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</si>
  <si>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</si>
  <si>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</si>
  <si>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</si>
  <si>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</si>
  <si>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</si>
  <si>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</si>
  <si>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</si>
  <si>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</si>
  <si>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</si>
  <si>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</si>
  <si>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</si>
  <si>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</si>
  <si>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</si>
  <si>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</si>
  <si>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</si>
  <si>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</si>
  <si>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</si>
  <si>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</si>
  <si>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</si>
  <si>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</si>
  <si>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</si>
  <si>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</si>
  <si>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</si>
  <si>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</si>
  <si>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</si>
  <si>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</si>
  <si>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</si>
  <si>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</si>
  <si>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</si>
  <si>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</si>
  <si>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</si>
  <si>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</si>
  <si>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</si>
  <si>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</si>
  <si>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</si>
  <si>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</si>
  <si>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</si>
  <si>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</si>
  <si>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</si>
  <si>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</si>
  <si>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</si>
  <si>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</si>
  <si>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</si>
  <si>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</si>
  <si>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</si>
  <si>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</si>
  <si>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</si>
  <si>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</si>
  <si>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</si>
  <si>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</si>
  <si>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</si>
  <si>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</si>
  <si>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</si>
  <si>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</si>
  <si>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</si>
  <si>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</si>
  <si>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</si>
  <si>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</si>
  <si>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</si>
  <si>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</si>
  <si>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</si>
  <si>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</si>
  <si>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</si>
  <si>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</si>
  <si>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</si>
  <si>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</si>
  <si>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</si>
  <si>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</si>
  <si>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</si>
  <si>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</si>
  <si>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</si>
  <si>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</si>
  <si>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</si>
  <si>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</si>
  <si>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</si>
  <si>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</si>
  <si>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</si>
  <si>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</si>
  <si>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</si>
  <si>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</si>
  <si>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</si>
  <si>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</si>
  <si>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</si>
  <si>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</si>
  <si>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</si>
  <si>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</si>
  <si>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</si>
  <si>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</si>
  <si>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</si>
  <si>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</si>
  <si>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</si>
  <si>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</si>
  <si>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</si>
  <si>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</si>
  <si>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</si>
  <si>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</si>
  <si>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</si>
  <si>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</si>
  <si>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</si>
  <si>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</si>
  <si>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</si>
  <si>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</si>
  <si>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</si>
  <si>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</si>
  <si>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</si>
  <si>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</si>
  <si>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</si>
  <si>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</si>
  <si>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</si>
  <si>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</si>
  <si>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</si>
  <si>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</si>
  <si>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</si>
  <si>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</si>
  <si>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</si>
  <si>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</si>
  <si>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</si>
  <si>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</si>
  <si>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</si>
  <si>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</si>
  <si>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</si>
  <si>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</si>
  <si>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</si>
  <si>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</si>
  <si>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</si>
  <si>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</si>
  <si>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</si>
  <si>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</si>
  <si>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</si>
  <si>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</si>
  <si>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</si>
  <si>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</si>
  <si>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</si>
  <si>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</si>
  <si>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</si>
  <si>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</si>
  <si>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</si>
  <si>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</si>
  <si>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</si>
  <si>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</si>
  <si>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</si>
  <si>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</si>
  <si>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</si>
  <si>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</si>
  <si>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</si>
  <si>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</si>
  <si>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</si>
  <si>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</si>
  <si>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</si>
  <si>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</si>
  <si>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</si>
  <si>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</si>
  <si>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</si>
  <si>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</si>
  <si>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</si>
  <si>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</si>
  <si>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</si>
  <si>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</si>
  <si>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</si>
  <si>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</si>
  <si>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</si>
  <si>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</si>
  <si>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</si>
  <si>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</si>
  <si>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</si>
  <si>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</si>
  <si>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</si>
  <si>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</si>
  <si>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</si>
  <si>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</si>
  <si>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</si>
  <si>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</si>
  <si>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</si>
  <si>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</si>
  <si>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</si>
  <si>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</si>
  <si>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</si>
  <si>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</si>
  <si>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</si>
  <si>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</si>
  <si>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</si>
  <si>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</si>
  <si>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</si>
  <si>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</si>
  <si>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</si>
  <si>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</si>
  <si>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</si>
  <si>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</si>
  <si>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</si>
  <si>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</si>
  <si>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</si>
  <si>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</si>
  <si>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</si>
  <si>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</si>
  <si>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</si>
  <si>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</si>
  <si>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</si>
  <si>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</si>
  <si>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</si>
  <si>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</si>
  <si>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</si>
  <si>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</si>
  <si>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</si>
  <si>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</si>
  <si>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</si>
  <si>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</si>
  <si>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</si>
  <si>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</si>
  <si>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</si>
  <si>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</si>
  <si>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</si>
  <si>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</si>
  <si>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</si>
  <si>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</si>
  <si>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</si>
  <si>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</si>
  <si>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</si>
  <si>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</si>
  <si>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</si>
  <si>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</si>
  <si>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</si>
  <si>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</si>
  <si>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</si>
  <si>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</si>
  <si>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</si>
  <si>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</si>
  <si>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</si>
  <si>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</si>
  <si>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</si>
  <si>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</si>
  <si>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</si>
  <si>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</si>
  <si>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</si>
  <si>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</si>
  <si>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</si>
  <si>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</si>
  <si>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</si>
  <si>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</si>
  <si>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</si>
  <si>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</si>
  <si>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</si>
  <si>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</si>
  <si>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</si>
  <si>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</si>
  <si>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</si>
  <si>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</si>
  <si>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</si>
  <si>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</si>
  <si>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</si>
  <si>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</si>
  <si>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</si>
  <si>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</si>
  <si>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</si>
  <si>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</si>
  <si>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</si>
  <si>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</si>
  <si>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</si>
  <si>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</si>
  <si>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</si>
  <si>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</si>
  <si>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</si>
  <si>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</si>
  <si>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</si>
  <si>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</si>
  <si>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</si>
  <si>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</si>
  <si>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</si>
  <si>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</si>
  <si>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</si>
  <si>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</si>
  <si>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</si>
  <si>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</si>
  <si>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</si>
  <si>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</si>
  <si>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</si>
  <si>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</si>
  <si>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</si>
  <si>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</si>
  <si>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</si>
  <si>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</si>
  <si>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</si>
  <si>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</si>
  <si>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</si>
  <si>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</si>
  <si>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</si>
  <si>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</si>
  <si>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</si>
  <si>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</si>
  <si>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</si>
  <si>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</si>
  <si>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</si>
  <si>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</si>
  <si>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</si>
  <si>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</si>
  <si>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</si>
  <si>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</si>
  <si>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</si>
  <si>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</si>
  <si>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</si>
  <si>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</si>
  <si>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</si>
  <si>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</si>
  <si>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</si>
  <si>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</si>
  <si>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</si>
  <si>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</si>
  <si>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</si>
  <si>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</si>
  <si>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</si>
  <si>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</si>
  <si>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</si>
  <si>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</si>
  <si>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</si>
  <si>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</si>
  <si>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</si>
  <si>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</si>
  <si>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</si>
  <si>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</si>
  <si>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</si>
  <si>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</si>
  <si>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</si>
  <si>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</si>
  <si>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</si>
  <si>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</si>
  <si>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</si>
  <si>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</si>
  <si>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</si>
  <si>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</si>
  <si>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</si>
  <si>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</si>
  <si>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</si>
  <si>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</si>
  <si>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</si>
  <si>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</si>
  <si>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</si>
  <si>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</si>
  <si>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</si>
  <si>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</si>
  <si>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</si>
  <si>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</si>
  <si>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</si>
  <si>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</si>
  <si>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</si>
  <si>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</si>
  <si>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</si>
  <si>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</si>
  <si>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</si>
  <si>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</si>
  <si>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</si>
  <si>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</si>
  <si>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</si>
  <si>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</si>
  <si>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</si>
  <si>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</si>
  <si>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</si>
  <si>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</si>
  <si>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</si>
  <si>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</si>
  <si>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</si>
  <si>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</si>
  <si>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</si>
  <si>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</si>
  <si>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</si>
  <si>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</si>
  <si>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</si>
  <si>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</si>
  <si>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</si>
  <si>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</si>
  <si>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</si>
  <si>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</si>
  <si>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</si>
  <si>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</si>
  <si>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</si>
  <si>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</si>
  <si>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</si>
  <si>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</si>
  <si>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</si>
  <si>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</si>
  <si>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</si>
  <si>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</si>
  <si>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</si>
  <si>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</si>
  <si>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</si>
  <si>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</si>
  <si>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</si>
  <si>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</si>
  <si>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</si>
  <si>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</si>
  <si>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</si>
  <si>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</si>
  <si>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</si>
  <si>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</si>
  <si>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</si>
  <si>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</si>
  <si>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</si>
  <si>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</si>
  <si>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</si>
  <si>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</si>
  <si>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</si>
  <si>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</si>
  <si>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</si>
  <si>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</si>
  <si>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</si>
  <si>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</si>
  <si>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</si>
  <si>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</si>
  <si>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</si>
  <si>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</si>
  <si>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</si>
  <si>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</si>
  <si>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</si>
  <si>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</si>
  <si>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</si>
  <si>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</si>
  <si>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</si>
  <si>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</si>
  <si>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</si>
  <si>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</si>
  <si>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</si>
  <si>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</si>
  <si>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</si>
  <si>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</si>
  <si>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</si>
  <si>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</si>
  <si>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</si>
  <si>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</si>
  <si>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</si>
  <si>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</si>
  <si>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</si>
  <si>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</si>
  <si>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</si>
  <si>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</si>
  <si>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</si>
  <si>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</si>
  <si>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</si>
  <si>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</si>
  <si>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</si>
  <si>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</si>
  <si>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</si>
  <si>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</si>
  <si>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</si>
  <si>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</si>
  <si>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</si>
  <si>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</si>
  <si>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</si>
  <si>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</si>
  <si>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</si>
  <si>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</si>
  <si>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</si>
  <si>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</si>
  <si>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</si>
  <si>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</si>
  <si>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</si>
  <si>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</si>
  <si>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</si>
  <si>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</si>
  <si>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</si>
  <si>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</si>
  <si>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</si>
  <si>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</si>
  <si>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</si>
  <si>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</si>
  <si>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</si>
  <si>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</si>
  <si>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</si>
  <si>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</si>
  <si>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</si>
  <si>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</si>
  <si>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</si>
  <si>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</si>
  <si>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</si>
  <si>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</si>
  <si>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</si>
  <si>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</si>
  <si>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</si>
  <si>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</si>
  <si>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</si>
  <si>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</si>
  <si>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</si>
  <si>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</si>
  <si>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</si>
  <si>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</si>
  <si>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</si>
  <si>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</si>
  <si>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</si>
  <si>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</si>
  <si>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</si>
  <si>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</si>
  <si>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</si>
  <si>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</si>
  <si>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</si>
  <si>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</si>
  <si>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</si>
  <si>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</si>
  <si>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</si>
  <si>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</si>
  <si>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</si>
  <si>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</si>
  <si>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</si>
  <si>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</si>
  <si>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</si>
  <si>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</si>
  <si>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</si>
  <si>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</si>
  <si>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</si>
  <si>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</si>
  <si>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</si>
  <si>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</si>
  <si>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</si>
  <si>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</si>
  <si>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</si>
  <si>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</si>
  <si>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</si>
  <si>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</si>
  <si>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</si>
  <si>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</si>
  <si>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</si>
  <si>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</si>
  <si>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</si>
  <si>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</si>
  <si>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</si>
  <si>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</si>
  <si>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</si>
  <si>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</si>
  <si>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</si>
  <si>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</si>
  <si>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</si>
  <si>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</si>
  <si>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</si>
  <si>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</si>
  <si>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</si>
  <si>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</si>
  <si>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</si>
  <si>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</si>
  <si>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</si>
  <si>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</si>
  <si>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</si>
  <si>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</si>
  <si>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</si>
  <si>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</si>
  <si>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</si>
  <si>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</si>
  <si>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</si>
  <si>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</si>
  <si>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</si>
  <si>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</si>
  <si>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</si>
  <si>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</si>
  <si>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</si>
  <si>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</si>
  <si>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</si>
  <si>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</si>
  <si>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</si>
  <si>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</si>
  <si>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</si>
  <si>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</si>
  <si>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</si>
  <si>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</si>
  <si>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</si>
  <si>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</si>
  <si>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</si>
  <si>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</si>
  <si>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</si>
  <si>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</si>
  <si>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</si>
  <si>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</si>
  <si>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</si>
  <si>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</si>
  <si>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</si>
  <si>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</si>
  <si>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</si>
  <si>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</si>
  <si>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</si>
  <si>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</si>
  <si>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</si>
  <si>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</si>
  <si>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</si>
  <si>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</si>
  <si>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</si>
  <si>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</si>
  <si>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</si>
  <si>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</si>
  <si>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</si>
  <si>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</si>
  <si>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</si>
  <si>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</si>
  <si>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</si>
  <si>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</si>
  <si>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</si>
  <si>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</si>
  <si>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</si>
  <si>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</si>
  <si>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</si>
  <si>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</si>
  <si>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</si>
  <si>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</si>
  <si>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</si>
  <si>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</si>
  <si>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</si>
  <si>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</si>
  <si>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</si>
  <si>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</si>
  <si>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</si>
  <si>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</si>
  <si>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</si>
  <si>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</si>
  <si>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</si>
  <si>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</si>
  <si>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</si>
  <si>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</si>
  <si>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</si>
  <si>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</si>
  <si>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</si>
  <si>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</si>
  <si>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</si>
  <si>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</si>
  <si>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</si>
  <si>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</si>
  <si>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</si>
  <si>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</si>
  <si>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</si>
  <si>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</si>
  <si>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</si>
  <si>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</si>
  <si>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</si>
  <si>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</si>
  <si>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</si>
  <si>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</si>
  <si>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</si>
  <si>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</si>
  <si>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</si>
  <si>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</si>
  <si>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</si>
  <si>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</si>
  <si>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</si>
  <si>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</si>
  <si>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</si>
  <si>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</si>
  <si>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</si>
  <si>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</si>
  <si>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</si>
  <si>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</si>
  <si>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</si>
  <si>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</si>
  <si>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</si>
  <si>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</si>
  <si>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</si>
  <si>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</si>
  <si>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</si>
  <si>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</si>
  <si>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</si>
  <si>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</si>
  <si>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</si>
  <si>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</si>
  <si>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</si>
  <si>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</si>
  <si>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</si>
  <si>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</si>
  <si>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</si>
  <si>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</si>
  <si>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</si>
  <si>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</si>
  <si>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</si>
  <si>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</si>
  <si>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</si>
  <si>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</si>
  <si>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</si>
  <si>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</si>
  <si>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</si>
  <si>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</si>
  <si>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</si>
  <si>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</si>
  <si>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</si>
  <si>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</si>
  <si>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</si>
  <si>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</si>
  <si>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</si>
  <si>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</si>
  <si>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</si>
  <si>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</si>
  <si>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</si>
  <si>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</si>
  <si>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</si>
  <si>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</si>
  <si>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</si>
  <si>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</si>
  <si>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</si>
  <si>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</si>
  <si>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</si>
  <si>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</si>
  <si>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</si>
  <si>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</si>
  <si>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</si>
  <si>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</si>
  <si>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</si>
  <si>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</si>
  <si>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</si>
  <si>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</si>
  <si>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</si>
  <si>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</si>
  <si>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</si>
  <si>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</si>
  <si>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</si>
  <si>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</si>
  <si>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</si>
  <si>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</si>
  <si>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</si>
  <si>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</si>
  <si>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</si>
  <si>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</si>
  <si>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</si>
  <si>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</si>
  <si>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</si>
  <si>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</si>
  <si>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</si>
  <si>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</si>
  <si>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</si>
  <si>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</si>
  <si>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</si>
  <si>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</si>
  <si>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</si>
  <si>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</si>
  <si>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</si>
  <si>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</si>
  <si>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</si>
  <si>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</si>
  <si>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</si>
  <si>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</si>
  <si>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</si>
  <si>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</si>
  <si>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</si>
  <si>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</si>
  <si>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</si>
  <si>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</si>
  <si>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</si>
  <si>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</si>
  <si>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</si>
  <si>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</si>
  <si>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</si>
  <si>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</si>
  <si>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</si>
  <si>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</si>
  <si>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</si>
  <si>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</si>
  <si>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</si>
  <si>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</si>
  <si>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</si>
  <si>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</si>
  <si>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</si>
  <si>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</si>
  <si>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</si>
  <si>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</si>
  <si>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</si>
  <si>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</si>
  <si>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</si>
  <si>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</si>
  <si>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</si>
  <si>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</si>
  <si>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</si>
  <si>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</si>
  <si>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</si>
  <si>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</si>
  <si>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</si>
  <si>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</si>
  <si>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</si>
  <si>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</si>
  <si>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</si>
  <si>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</si>
  <si>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</si>
  <si>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</si>
  <si>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</si>
  <si>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</si>
  <si>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</si>
  <si>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</si>
  <si>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</si>
  <si>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</si>
  <si>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</si>
  <si>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</si>
  <si>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</si>
  <si>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</si>
  <si>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</si>
  <si>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</si>
  <si>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</si>
  <si>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</si>
  <si>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</si>
  <si>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</si>
  <si>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</si>
  <si>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</si>
  <si>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</si>
  <si>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</si>
  <si>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</si>
  <si>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</si>
  <si>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</si>
  <si>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</si>
  <si>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</si>
  <si>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</si>
  <si>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</si>
  <si>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</si>
  <si>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</si>
  <si>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</si>
  <si>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</si>
  <si>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</si>
  <si>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</si>
  <si>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</si>
  <si>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</si>
  <si>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</si>
  <si>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</si>
  <si>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</si>
  <si>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</si>
  <si>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</si>
  <si>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</si>
  <si>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</si>
  <si>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</si>
  <si>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</si>
  <si>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</si>
  <si>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</si>
  <si>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</si>
  <si>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</si>
  <si>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</si>
  <si>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</si>
  <si>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</si>
  <si>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</si>
  <si>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</si>
  <si>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</si>
  <si>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</si>
  <si>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</si>
  <si>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</si>
  <si>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</si>
  <si>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</si>
  <si>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</si>
  <si>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</si>
  <si>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</si>
  <si>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</si>
  <si>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</si>
  <si>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</si>
  <si>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</si>
  <si>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</si>
  <si>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</si>
  <si>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</si>
  <si>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</si>
  <si>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</si>
  <si>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</si>
  <si>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</si>
  <si>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</si>
  <si>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</si>
  <si>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</si>
  <si>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</si>
  <si>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</si>
  <si>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</si>
  <si>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</si>
  <si>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</si>
  <si>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</si>
  <si>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</si>
  <si>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</si>
  <si>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</si>
  <si>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</si>
  <si>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</si>
  <si>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</si>
  <si>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</si>
  <si>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</si>
  <si>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</si>
  <si>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</si>
  <si>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</si>
  <si>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</si>
  <si>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</si>
  <si>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</si>
  <si>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</si>
  <si>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</si>
  <si>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</si>
  <si>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</si>
  <si>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</si>
  <si>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</si>
  <si>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</si>
  <si>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</si>
  <si>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</si>
  <si>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</si>
  <si>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</si>
  <si>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</si>
  <si>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</si>
  <si>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</si>
  <si>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</si>
  <si>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</si>
  <si>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</si>
  <si>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</si>
  <si>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</si>
  <si>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</si>
  <si>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</si>
  <si>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</si>
  <si>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</si>
  <si>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</si>
  <si>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</si>
  <si>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</si>
  <si>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</si>
  <si>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</si>
  <si>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</si>
  <si>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</si>
  <si>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</si>
  <si>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</si>
  <si>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</si>
  <si>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</si>
  <si>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</si>
  <si>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</si>
  <si>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</si>
  <si>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</si>
  <si>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</si>
  <si>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</si>
  <si>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</si>
  <si>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</si>
  <si>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</si>
  <si>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</si>
  <si>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</si>
  <si>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</si>
  <si>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</si>
  <si>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</si>
  <si>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</si>
  <si>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</si>
  <si>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</si>
  <si>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</si>
  <si>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</si>
  <si>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</si>
  <si>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</si>
  <si>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</si>
  <si>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</si>
  <si>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</si>
  <si>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</si>
  <si>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</si>
  <si>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</si>
  <si>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</si>
  <si>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</si>
  <si>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</si>
  <si>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</si>
  <si>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</si>
  <si>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</si>
  <si>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</si>
  <si>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</si>
  <si>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</si>
  <si>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</si>
  <si>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</si>
  <si>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</si>
  <si>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</si>
  <si>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</si>
  <si>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</si>
  <si>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</si>
  <si>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</si>
  <si>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</si>
  <si>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</si>
  <si>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</si>
  <si>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</si>
  <si>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</si>
  <si>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</si>
  <si>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</si>
  <si>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</si>
  <si>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</si>
  <si>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</si>
  <si>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</si>
  <si>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</si>
  <si>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</si>
  <si>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</si>
  <si>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</si>
  <si>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</si>
  <si>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</si>
  <si>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</si>
  <si>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</si>
  <si>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</si>
  <si>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</si>
  <si>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</si>
  <si>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</si>
  <si>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</si>
  <si>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</si>
  <si>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</si>
  <si>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</si>
  <si>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</si>
  <si>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</si>
  <si>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</si>
  <si>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</si>
  <si>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</si>
  <si>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</si>
  <si>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</si>
  <si>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</si>
  <si>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</si>
  <si>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</si>
  <si>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</si>
  <si>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</si>
  <si>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</si>
  <si>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</si>
  <si>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</si>
  <si>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</si>
  <si>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</si>
  <si>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</si>
  <si>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</si>
  <si>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</si>
  <si>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</si>
  <si>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</si>
  <si>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</si>
  <si>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</si>
  <si>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</si>
  <si>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</si>
  <si>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</si>
  <si>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</si>
  <si>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</si>
  <si>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</si>
  <si>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</si>
  <si>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</si>
  <si>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</si>
  <si>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</si>
  <si>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</si>
  <si>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</si>
  <si>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</si>
  <si>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</si>
  <si>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</si>
  <si>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</si>
  <si>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</si>
  <si>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</si>
  <si>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</si>
  <si>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</si>
  <si>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</si>
  <si>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</si>
  <si>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</si>
  <si>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</si>
  <si>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</si>
  <si>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</si>
  <si>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</si>
  <si>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</si>
  <si>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</si>
  <si>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</si>
  <si>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</si>
  <si>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</si>
  <si>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</si>
  <si>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</si>
  <si>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</si>
  <si>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</si>
  <si>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</si>
  <si>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</si>
  <si>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</si>
  <si>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</si>
  <si>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</si>
  <si>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</si>
  <si>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</si>
  <si>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</si>
  <si>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</si>
  <si>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</si>
  <si>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</si>
  <si>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</si>
  <si>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</si>
  <si>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</si>
  <si>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</si>
  <si>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</si>
  <si>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</si>
  <si>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</si>
  <si>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</si>
  <si>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</si>
  <si>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</si>
  <si>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</si>
  <si>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</si>
  <si>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</si>
  <si>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</si>
  <si>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</si>
  <si>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</si>
  <si>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</si>
  <si>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</si>
  <si>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</si>
  <si>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</si>
  <si>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</si>
  <si>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</si>
  <si>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</si>
  <si>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</si>
  <si>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</si>
  <si>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</si>
  <si>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</si>
  <si>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</si>
  <si>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</si>
  <si>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</si>
  <si>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</si>
  <si>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</si>
  <si>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</si>
  <si>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</si>
  <si>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</si>
  <si>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</si>
  <si>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</si>
  <si>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</si>
  <si>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</si>
  <si>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</si>
  <si>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</si>
  <si>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</si>
  <si>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</si>
  <si>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</si>
  <si>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</si>
  <si>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</si>
  <si>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</si>
  <si>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</si>
  <si>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</si>
  <si>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</si>
  <si>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</si>
  <si>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</si>
  <si>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</si>
  <si>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</si>
  <si>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</si>
  <si>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</si>
  <si>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</si>
  <si>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</si>
  <si>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</si>
  <si>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</si>
  <si>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</si>
  <si>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</si>
  <si>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</si>
  <si>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</si>
  <si>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</si>
  <si>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</si>
  <si>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</si>
  <si>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</si>
  <si>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</si>
  <si>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</si>
  <si>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</si>
  <si>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</si>
  <si>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</si>
  <si>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</si>
  <si>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</si>
  <si>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</si>
  <si>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</si>
  <si>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</si>
  <si>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</si>
  <si>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</si>
  <si>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</si>
  <si>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</si>
  <si>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</si>
  <si>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</si>
  <si>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</si>
  <si>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</si>
  <si>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</si>
  <si>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</si>
  <si>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</si>
  <si>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</si>
  <si>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</si>
  <si>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</si>
  <si>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</si>
  <si>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</si>
  <si>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</si>
  <si>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</si>
  <si>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</si>
  <si>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</si>
  <si>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</si>
  <si>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</si>
  <si>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</si>
  <si>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</si>
  <si>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</si>
  <si>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</si>
  <si>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</si>
  <si>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</si>
  <si>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</si>
  <si>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</si>
  <si>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</si>
  <si>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</si>
  <si>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</si>
  <si>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</si>
  <si>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</si>
  <si>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</si>
  <si>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</si>
  <si>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</si>
  <si>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</si>
  <si>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</si>
  <si>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</si>
  <si>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</si>
  <si>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</si>
  <si>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</si>
  <si>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</si>
  <si>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</si>
  <si>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</si>
  <si>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</si>
  <si>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</si>
  <si>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</si>
  <si>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</si>
  <si>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</si>
  <si>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</si>
  <si>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</si>
  <si>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</si>
  <si>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</si>
  <si>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</si>
  <si>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</si>
  <si>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</si>
  <si>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</si>
  <si>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</si>
  <si>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</si>
  <si>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</si>
  <si>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</si>
  <si>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</si>
  <si>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</si>
  <si>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</si>
  <si>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</si>
  <si>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</si>
  <si>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</si>
  <si>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</si>
  <si>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</si>
  <si>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</si>
  <si>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</si>
  <si>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</si>
  <si>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</si>
  <si>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</si>
  <si>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</si>
  <si>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</si>
  <si>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</si>
  <si>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</si>
  <si>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</si>
  <si>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</si>
  <si>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</si>
  <si>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</si>
  <si>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</si>
  <si>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</si>
  <si>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</si>
  <si>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</si>
  <si>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</si>
  <si>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</si>
  <si>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</si>
  <si>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</si>
  <si>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</si>
  <si>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</si>
  <si>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</si>
  <si>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</si>
  <si>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</si>
  <si>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</si>
  <si>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</si>
  <si>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</si>
  <si>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</si>
  <si>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</si>
  <si>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</si>
  <si>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</si>
  <si>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</si>
  <si>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</si>
  <si>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</si>
  <si>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</si>
  <si>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</si>
  <si>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</si>
  <si>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</si>
  <si>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</si>
  <si>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</si>
  <si>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</si>
  <si>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</si>
  <si>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</si>
  <si>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</si>
  <si>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</si>
  <si>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</si>
  <si>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</si>
  <si>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</si>
  <si>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</si>
  <si>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</si>
  <si>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</si>
  <si>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</si>
  <si>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</si>
  <si>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</si>
  <si>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</si>
  <si>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</si>
  <si>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</si>
  <si>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</si>
  <si>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</si>
  <si>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</si>
  <si>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</si>
  <si>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</si>
  <si>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</si>
  <si>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</si>
  <si>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</si>
  <si>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</si>
  <si>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</si>
  <si>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</si>
  <si>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</si>
  <si>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</si>
  <si>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</si>
  <si>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</si>
  <si>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</si>
  <si>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</si>
  <si>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</si>
  <si>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</si>
  <si>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</si>
  <si>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</si>
  <si>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</si>
  <si>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</si>
  <si>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</si>
  <si>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</si>
  <si>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</si>
  <si>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</si>
  <si>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</si>
  <si>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</si>
  <si>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</si>
  <si>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</si>
  <si>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</si>
  <si>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</si>
  <si>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</si>
  <si>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</si>
  <si>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</si>
  <si>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</si>
  <si>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</si>
  <si>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</si>
  <si>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</si>
  <si>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</si>
  <si>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</si>
  <si>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</si>
  <si>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</si>
  <si>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</si>
  <si>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</si>
  <si>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</si>
  <si>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</si>
  <si>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</si>
  <si>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</si>
  <si>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</si>
  <si>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</si>
  <si>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</si>
  <si>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</si>
  <si>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</si>
  <si>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</si>
  <si>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</si>
  <si>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</si>
  <si>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</si>
  <si>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</si>
  <si>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</si>
  <si>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</si>
  <si>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</si>
  <si>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</si>
  <si>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</si>
  <si>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</si>
  <si>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</si>
  <si>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</si>
  <si>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</si>
  <si>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</si>
  <si>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</si>
  <si>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</si>
  <si>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</si>
  <si>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</si>
  <si>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</si>
  <si>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</si>
  <si>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</si>
  <si>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</si>
  <si>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</si>
  <si>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</si>
  <si>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</si>
  <si>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</si>
  <si>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</si>
  <si>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</si>
  <si>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</si>
  <si>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</si>
  <si>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</si>
  <si>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</si>
  <si>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</si>
  <si>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</si>
  <si>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</si>
  <si>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</si>
  <si>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</si>
  <si>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</si>
  <si>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</si>
  <si>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</si>
  <si>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</si>
  <si>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</si>
  <si>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</si>
  <si>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</si>
  <si>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</si>
  <si>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</si>
  <si>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</si>
  <si>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</si>
  <si>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</si>
  <si>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</si>
  <si>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</si>
  <si>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</si>
  <si>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</si>
  <si>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</si>
  <si>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</si>
  <si>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</si>
  <si>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</si>
  <si>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</si>
  <si>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</si>
  <si>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</si>
  <si>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</si>
  <si>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</si>
  <si>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</si>
  <si>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</si>
  <si>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</si>
  <si>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</si>
  <si>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</si>
  <si>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</si>
  <si>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</si>
  <si>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</si>
  <si>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</si>
  <si>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</si>
  <si>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</si>
  <si>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</si>
  <si>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</si>
  <si>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</si>
  <si>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</si>
  <si>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</si>
  <si>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</si>
  <si>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</si>
  <si>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</si>
  <si>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</si>
  <si>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</si>
  <si>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</si>
  <si>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</si>
  <si>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</si>
  <si>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</si>
  <si>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</si>
  <si>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</si>
  <si>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</si>
  <si>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</si>
  <si>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</si>
  <si>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</si>
  <si>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</si>
  <si>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</si>
  <si>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</si>
  <si>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</si>
  <si>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</si>
  <si>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</si>
  <si>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</si>
  <si>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</si>
  <si>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</si>
  <si>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</si>
  <si>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</si>
  <si>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</si>
  <si>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</si>
  <si>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</si>
  <si>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</si>
  <si>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</si>
  <si>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</si>
  <si>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</si>
  <si>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</si>
  <si>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</si>
  <si>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</si>
  <si>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</si>
  <si>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</si>
  <si>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</si>
  <si>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</si>
  <si>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</si>
  <si>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</si>
  <si>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</si>
  <si>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</si>
  <si>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</si>
  <si>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</si>
  <si>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</si>
  <si>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</si>
  <si>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</si>
  <si>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</si>
  <si>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</si>
  <si>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</si>
  <si>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</si>
  <si>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</si>
  <si>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</si>
  <si>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</si>
  <si>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</si>
  <si>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</si>
  <si>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</si>
  <si>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</si>
  <si>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</si>
  <si>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</si>
  <si>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</si>
  <si>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</si>
  <si>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</si>
  <si>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</si>
  <si>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</si>
  <si>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</si>
  <si>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</si>
  <si>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</si>
  <si>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</si>
  <si>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</si>
  <si>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</si>
  <si>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</si>
  <si>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</si>
  <si>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</si>
  <si>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</si>
  <si>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</si>
  <si>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</si>
  <si>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</si>
  <si>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</si>
  <si>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</si>
  <si>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</si>
  <si>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</si>
  <si>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</si>
  <si>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</si>
  <si>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</si>
  <si>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</si>
  <si>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</si>
  <si>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</si>
  <si>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</si>
  <si>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</si>
  <si>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</si>
  <si>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</si>
  <si>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</si>
  <si>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</si>
  <si>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</si>
  <si>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</si>
  <si>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</si>
  <si>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</si>
  <si>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</si>
  <si>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</si>
  <si>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</si>
  <si>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</si>
  <si>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</si>
  <si>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</si>
  <si>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</si>
  <si>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</si>
  <si>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</si>
  <si>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</si>
  <si>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</si>
  <si>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</si>
  <si>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</si>
  <si>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</si>
  <si>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</si>
  <si>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</si>
  <si>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</si>
  <si>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</si>
  <si>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</si>
  <si>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</si>
  <si>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</si>
  <si>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</si>
  <si>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</si>
  <si>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</si>
  <si>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</si>
  <si>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</si>
  <si>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</si>
  <si>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</si>
  <si>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</si>
  <si>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</si>
  <si>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</si>
  <si>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</si>
  <si>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</si>
  <si>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</si>
  <si>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</si>
  <si>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</si>
  <si>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</si>
  <si>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</si>
  <si>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</si>
  <si>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</si>
  <si>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</si>
  <si>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</si>
  <si>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</si>
  <si>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</si>
  <si>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</si>
  <si>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</si>
  <si>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</si>
  <si>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</si>
  <si>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</si>
  <si>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</si>
  <si>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</si>
  <si>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</si>
  <si>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</si>
  <si>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</si>
  <si>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</si>
  <si>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</si>
  <si>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</si>
  <si>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</si>
  <si>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</si>
  <si>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</si>
  <si>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</si>
  <si>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</si>
  <si>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</si>
  <si>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</si>
  <si>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</si>
  <si>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</si>
  <si>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</si>
  <si>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</si>
  <si>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</si>
  <si>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</si>
  <si>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</si>
  <si>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</si>
  <si>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</si>
  <si>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</si>
  <si>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</si>
  <si>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</si>
  <si>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</si>
  <si>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</si>
  <si>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</si>
  <si>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</si>
  <si>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</si>
  <si>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</si>
  <si>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</si>
  <si>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</si>
  <si>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</si>
  <si>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</si>
  <si>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</si>
  <si>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</si>
  <si>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</si>
  <si>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</si>
  <si>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</si>
  <si>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</si>
  <si>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</si>
  <si>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</si>
  <si>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</si>
  <si>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</si>
  <si>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</si>
  <si>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</si>
  <si>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</si>
  <si>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</si>
  <si>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</si>
  <si>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</si>
  <si>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</si>
  <si>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</si>
  <si>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</si>
  <si>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</si>
  <si>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</si>
  <si>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</si>
  <si>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</si>
  <si>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</si>
  <si>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</si>
  <si>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</si>
  <si>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</si>
  <si>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</si>
  <si>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</si>
  <si>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</si>
  <si>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</si>
  <si>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</si>
  <si>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</si>
  <si>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</si>
  <si>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</si>
  <si>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</si>
  <si>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</si>
  <si>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</si>
  <si>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</si>
  <si>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</si>
  <si>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</si>
  <si>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</si>
  <si>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</si>
  <si>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</si>
  <si>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</si>
  <si>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</si>
  <si>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</si>
  <si>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</si>
  <si>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</si>
  <si>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</si>
  <si>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</si>
  <si>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</si>
  <si>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</si>
  <si>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</si>
  <si>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</si>
  <si>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</si>
  <si>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</si>
  <si>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</si>
  <si>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</si>
  <si>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</si>
  <si>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</si>
  <si>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</si>
  <si>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</si>
  <si>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</si>
  <si>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</si>
  <si>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</si>
  <si>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</si>
  <si>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</si>
  <si>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</si>
  <si>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</si>
  <si>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</si>
  <si>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</si>
  <si>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</si>
  <si>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</si>
  <si>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</si>
  <si>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</si>
  <si>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</si>
  <si>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</si>
  <si>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</si>
  <si>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</si>
  <si>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</si>
  <si>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</si>
  <si>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</si>
  <si>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</si>
  <si>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</si>
  <si>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</si>
  <si>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</si>
  <si>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</si>
  <si>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</si>
  <si>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</si>
  <si>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</si>
  <si>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</si>
  <si>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</si>
  <si>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</si>
  <si>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</si>
  <si>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</si>
  <si>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</si>
  <si>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</si>
  <si>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</si>
  <si>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</si>
  <si>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</si>
  <si>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</si>
  <si>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</si>
  <si>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</si>
  <si>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</si>
  <si>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</si>
  <si>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</si>
  <si>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</si>
  <si>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</si>
  <si>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</si>
  <si>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</si>
  <si>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</si>
  <si>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</si>
  <si>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</si>
  <si>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</si>
  <si>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</si>
  <si>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</si>
  <si>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</si>
  <si>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</si>
  <si>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</si>
  <si>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</si>
  <si>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</si>
  <si>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</si>
  <si>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</si>
  <si>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</si>
  <si>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</si>
  <si>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</si>
  <si>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</si>
  <si>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</si>
  <si>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</si>
  <si>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</si>
  <si>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</si>
  <si>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</si>
  <si>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</si>
  <si>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</si>
  <si>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</si>
  <si>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</si>
  <si>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</si>
  <si>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</si>
  <si>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</si>
  <si>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</si>
  <si>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</si>
  <si>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</si>
  <si>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</si>
  <si>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</si>
  <si>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</si>
  <si>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</si>
  <si>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</si>
  <si>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</si>
  <si>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</si>
  <si>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</si>
  <si>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</si>
  <si>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</si>
  <si>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</si>
  <si>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</si>
  <si>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</si>
  <si>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</si>
  <si>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</si>
  <si>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</si>
  <si>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</si>
  <si>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</si>
  <si>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</si>
  <si>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</si>
  <si>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</si>
  <si>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</si>
  <si>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</si>
  <si>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</si>
  <si>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</si>
  <si>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</si>
  <si>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</si>
  <si>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</si>
  <si>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</si>
  <si>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</si>
  <si>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</si>
  <si>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</si>
  <si>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</si>
  <si>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</si>
  <si>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</si>
  <si>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</si>
  <si>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</si>
  <si>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</si>
  <si>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</si>
  <si>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</si>
  <si>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</si>
  <si>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</si>
  <si>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</si>
  <si>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</si>
  <si>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</si>
  <si>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</si>
  <si>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</si>
  <si>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</si>
  <si>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</si>
  <si>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</si>
  <si>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</si>
  <si>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</si>
  <si>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</si>
  <si>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</si>
  <si>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</si>
  <si>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</si>
  <si>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</si>
  <si>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</si>
  <si>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</si>
  <si>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</si>
  <si>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</si>
  <si>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</si>
  <si>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</si>
  <si>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</si>
  <si>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</si>
  <si>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</si>
  <si>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</si>
  <si>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</si>
  <si>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</si>
  <si>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</si>
  <si>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</si>
  <si>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</si>
  <si>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</si>
  <si>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</si>
  <si>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</si>
  <si>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</si>
  <si>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</si>
  <si>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</si>
  <si>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</si>
  <si>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</si>
  <si>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</si>
  <si>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</si>
  <si>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</si>
  <si>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</si>
  <si>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</si>
  <si>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</si>
  <si>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</si>
  <si>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</si>
  <si>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</si>
  <si>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</si>
  <si>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</si>
  <si>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</si>
  <si>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</si>
  <si>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</si>
  <si>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</si>
  <si>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</si>
  <si>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</si>
  <si>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</si>
  <si>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</si>
  <si>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</si>
  <si>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</si>
  <si>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</si>
  <si>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</si>
  <si>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</si>
  <si>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</si>
  <si>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</si>
  <si>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</si>
  <si>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</si>
  <si>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</si>
  <si>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</si>
  <si>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</si>
  <si>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</si>
  <si>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</si>
  <si>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</si>
  <si>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</si>
  <si>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</si>
  <si>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</si>
  <si>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</si>
  <si>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</si>
  <si>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</si>
  <si>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</si>
  <si>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</si>
  <si>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</si>
  <si>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</si>
  <si>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</si>
  <si>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</si>
  <si>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</si>
  <si>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</si>
  <si>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</si>
  <si>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</si>
  <si>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</si>
  <si>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</si>
  <si>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</si>
  <si>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</si>
  <si>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</si>
  <si>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</si>
  <si>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</si>
  <si>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</si>
  <si>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</si>
  <si>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</si>
  <si>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</si>
  <si>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</si>
  <si>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</si>
  <si>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</si>
  <si>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</si>
  <si>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</si>
  <si>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</si>
  <si>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</si>
  <si>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</si>
  <si>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</si>
  <si>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</si>
  <si>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</si>
  <si>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</si>
  <si>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</si>
  <si>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</si>
  <si>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</si>
  <si>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</si>
  <si>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</si>
  <si>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</si>
  <si>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</si>
  <si>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</si>
  <si>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</si>
  <si>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</si>
  <si>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</si>
  <si>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</si>
  <si>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</si>
  <si>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</si>
  <si>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</si>
  <si>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</si>
  <si>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</si>
  <si>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</si>
  <si>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</si>
  <si>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</si>
  <si>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</si>
  <si>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</si>
  <si>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</si>
  <si>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</si>
  <si>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</si>
  <si>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</si>
  <si>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</si>
  <si>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</si>
  <si>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</si>
  <si>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</si>
  <si>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</si>
  <si>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</si>
  <si>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</si>
  <si>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</si>
  <si>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</si>
  <si>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</si>
  <si>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</si>
  <si>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</si>
  <si>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</si>
  <si>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</si>
  <si>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</si>
  <si>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</si>
  <si>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</si>
  <si>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</si>
  <si>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</si>
  <si>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</si>
  <si>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</si>
  <si>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</si>
  <si>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</si>
  <si>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</si>
  <si>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</si>
  <si>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</si>
  <si>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</si>
  <si>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</si>
  <si>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</si>
  <si>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</si>
  <si>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</si>
  <si>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</si>
  <si>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</si>
  <si>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</si>
  <si>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</si>
  <si>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</si>
  <si>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</si>
  <si>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</si>
  <si>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</si>
  <si>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</si>
  <si>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</si>
  <si>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</si>
  <si>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</si>
  <si>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</si>
  <si>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</si>
  <si>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</si>
  <si>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</si>
  <si>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</si>
  <si>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</si>
  <si>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</si>
  <si>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</si>
  <si>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</si>
  <si>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</si>
  <si>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</si>
  <si>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</si>
  <si>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</si>
  <si>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</si>
  <si>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</si>
  <si>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</si>
  <si>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</si>
  <si>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</si>
  <si>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</si>
  <si>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</si>
  <si>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</si>
  <si>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</si>
  <si>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</si>
  <si>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</si>
  <si>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</si>
  <si>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</si>
  <si>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</si>
  <si>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</si>
  <si>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</si>
  <si>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</si>
  <si>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</si>
  <si>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</si>
  <si>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</si>
  <si>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</si>
  <si>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</si>
  <si>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</si>
  <si>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</si>
  <si>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</si>
  <si>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</si>
  <si>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</si>
  <si>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</si>
  <si>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</si>
  <si>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</si>
  <si>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</si>
  <si>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</si>
  <si>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</si>
  <si>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</si>
  <si>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</si>
  <si>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</si>
  <si>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</si>
  <si>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</si>
  <si>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</si>
  <si>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</si>
  <si>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</si>
  <si>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</si>
  <si>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</si>
  <si>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</si>
  <si>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</si>
  <si>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</si>
  <si>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</si>
  <si>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</si>
  <si>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</si>
  <si>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</si>
  <si>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</si>
  <si>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</si>
  <si>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</si>
  <si>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</si>
  <si>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</si>
  <si>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</si>
  <si>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</si>
  <si>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</si>
  <si>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</si>
  <si>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</si>
  <si>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</si>
  <si>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</si>
  <si>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</si>
  <si>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</si>
  <si>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</si>
  <si>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</si>
  <si>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</si>
  <si>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</si>
  <si>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</si>
  <si>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</si>
  <si>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</si>
  <si>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</si>
  <si>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</si>
  <si>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</si>
  <si>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</si>
  <si>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</si>
  <si>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</si>
  <si>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</si>
  <si>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</si>
  <si>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</si>
  <si>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</si>
  <si>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</si>
  <si>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</si>
  <si>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</si>
  <si>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</si>
  <si>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</si>
  <si>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</si>
  <si>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</si>
  <si>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</si>
  <si>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</si>
  <si>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</si>
  <si>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</si>
  <si>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</si>
  <si>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</si>
  <si>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</si>
  <si>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</si>
  <si>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</si>
  <si>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</si>
  <si>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</si>
  <si>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</si>
  <si>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</si>
  <si>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</si>
  <si>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</si>
  <si>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</si>
  <si>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</si>
  <si>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</si>
  <si>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</si>
  <si>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</si>
  <si>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</si>
  <si>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</si>
  <si>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</si>
  <si>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</si>
  <si>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</si>
  <si>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</si>
  <si>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</si>
  <si>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</si>
  <si>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</si>
  <si>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</si>
  <si>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</si>
  <si>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</si>
  <si>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</si>
  <si>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</si>
  <si>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</si>
  <si>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</si>
  <si>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</si>
  <si>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</si>
  <si>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</si>
  <si>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</si>
  <si>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</si>
  <si>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</si>
  <si>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</si>
  <si>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</si>
  <si>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</si>
  <si>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</si>
  <si>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</si>
  <si>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</si>
  <si>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</si>
  <si>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</si>
  <si>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</si>
  <si>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</si>
  <si>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</si>
  <si>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</si>
  <si>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</si>
  <si>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</si>
  <si>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</si>
  <si>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</si>
  <si>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</si>
  <si>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</si>
  <si>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</si>
  <si>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</si>
  <si>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</si>
  <si>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</si>
  <si>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</si>
  <si>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</si>
  <si>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</si>
  <si>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</si>
  <si>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</si>
  <si>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</si>
  <si>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</si>
  <si>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</si>
  <si>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</si>
  <si>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</si>
  <si>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</si>
  <si>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</si>
  <si>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</si>
  <si>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</si>
  <si>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</si>
  <si>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</si>
  <si>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</si>
  <si>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</si>
  <si>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</si>
  <si>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</si>
  <si>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</si>
  <si>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</si>
  <si>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</si>
  <si>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</si>
  <si>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</si>
  <si>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</si>
  <si>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</si>
  <si>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</si>
  <si>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</si>
  <si>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</si>
  <si>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</si>
  <si>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</si>
  <si>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</si>
  <si>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</si>
  <si>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</si>
  <si>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</si>
  <si>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</si>
  <si>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</si>
  <si>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</si>
  <si>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</si>
  <si>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</si>
  <si>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</si>
  <si>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</si>
  <si>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</si>
  <si>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</si>
  <si>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</si>
  <si>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</si>
  <si>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</si>
  <si>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</si>
  <si>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</si>
  <si>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</si>
  <si>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</si>
  <si>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</si>
  <si>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</si>
  <si>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</si>
  <si>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</si>
  <si>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</si>
  <si>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</si>
  <si>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</si>
  <si>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</si>
  <si>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</si>
  <si>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</si>
  <si>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</si>
  <si>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</si>
  <si>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</si>
  <si>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</si>
  <si>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</si>
  <si>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</si>
  <si>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</si>
  <si>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</si>
  <si>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</si>
  <si>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</si>
  <si>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</si>
  <si>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</si>
  <si>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</si>
  <si>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</si>
  <si>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</si>
  <si>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</si>
  <si>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</si>
  <si>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</si>
  <si>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</si>
  <si>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</si>
  <si>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</si>
  <si>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</si>
  <si>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</si>
  <si>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</si>
  <si>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</si>
  <si>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</si>
  <si>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</si>
  <si>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</si>
  <si>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</si>
  <si>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</si>
  <si>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</si>
  <si>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</si>
  <si>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</si>
  <si>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</si>
  <si>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</si>
  <si>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</si>
  <si>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</si>
  <si>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</si>
  <si>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</si>
  <si>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</si>
  <si>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</si>
  <si>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</si>
  <si>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</si>
  <si>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</si>
  <si>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</si>
  <si>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</si>
  <si>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</si>
  <si>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</si>
  <si>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</si>
  <si>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</si>
  <si>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</si>
  <si>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</si>
  <si>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</si>
  <si>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</si>
  <si>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</si>
  <si>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</si>
  <si>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</si>
  <si>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</si>
  <si>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</si>
  <si>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</si>
  <si>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</si>
  <si>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</si>
  <si>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</si>
  <si>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</si>
  <si>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</si>
  <si>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</si>
  <si>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</si>
  <si>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</si>
  <si>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</si>
  <si>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</si>
  <si>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</si>
  <si>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</si>
  <si>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</si>
  <si>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</si>
  <si>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</si>
  <si>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</si>
  <si>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</si>
  <si>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</si>
  <si>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</si>
  <si>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</si>
  <si>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</si>
  <si>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</si>
  <si>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</si>
  <si>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</si>
  <si>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</si>
  <si>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</si>
  <si>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</si>
  <si>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</si>
  <si>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</si>
  <si>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</si>
  <si>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</si>
  <si>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</si>
  <si>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</si>
  <si>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</si>
  <si>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</si>
  <si>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</si>
  <si>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</si>
  <si>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</si>
  <si>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</si>
  <si>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</si>
  <si>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</si>
  <si>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</si>
  <si>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</si>
  <si>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</si>
  <si>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</si>
  <si>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</si>
  <si>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</si>
  <si>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</si>
  <si>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</si>
  <si>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</si>
  <si>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</si>
  <si>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</si>
  <si>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</si>
  <si>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</si>
  <si>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</si>
  <si>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</si>
  <si>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</si>
  <si>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</si>
  <si>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</si>
  <si>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</si>
  <si>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</si>
  <si>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</si>
  <si>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</si>
  <si>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</si>
  <si>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</si>
  <si>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</si>
  <si>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</si>
  <si>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</si>
  <si>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</si>
  <si>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</si>
  <si>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</si>
  <si>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</si>
  <si>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</si>
  <si>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</si>
  <si>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</si>
  <si>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</si>
  <si>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</si>
  <si>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</si>
  <si>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</si>
  <si>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</si>
  <si>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</si>
  <si>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</si>
  <si>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</si>
  <si>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</si>
  <si>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</si>
  <si>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</si>
  <si>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</si>
  <si>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</si>
  <si>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</si>
  <si>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</si>
  <si>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</si>
  <si>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</si>
  <si>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</si>
  <si>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</si>
  <si>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</si>
  <si>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</si>
  <si>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</si>
  <si>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</si>
  <si>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</si>
  <si>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</si>
  <si>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</si>
  <si>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</si>
  <si>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</si>
  <si>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</si>
  <si>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</si>
  <si>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</si>
  <si>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</si>
  <si>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</si>
  <si>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</si>
  <si>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</si>
  <si>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</si>
  <si>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</si>
  <si>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</si>
  <si>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</si>
  <si>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</si>
  <si>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</si>
  <si>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</si>
  <si>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</si>
  <si>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</si>
  <si>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</si>
  <si>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</si>
  <si>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</si>
  <si>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</si>
  <si>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</si>
  <si>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</si>
  <si>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</si>
  <si>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</si>
  <si>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</si>
  <si>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</si>
  <si>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</si>
  <si>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</si>
  <si>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</si>
  <si>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</si>
  <si>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</si>
  <si>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</si>
  <si>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</si>
  <si>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</si>
  <si>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</si>
  <si>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</si>
  <si>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</si>
  <si>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</si>
  <si>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</si>
  <si>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</si>
  <si>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</si>
  <si>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</si>
  <si>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</si>
  <si>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</si>
  <si>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</si>
  <si>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</si>
  <si>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</si>
  <si>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</si>
  <si>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</si>
  <si>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</si>
  <si>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</si>
  <si>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</si>
  <si>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</si>
  <si>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</si>
  <si>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</si>
  <si>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</si>
  <si>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</si>
  <si>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</si>
  <si>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</si>
  <si>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</si>
  <si>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</si>
  <si>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</si>
  <si>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</si>
  <si>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</si>
  <si>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</si>
  <si>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</si>
  <si>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</si>
  <si>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</si>
  <si>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</si>
  <si>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</si>
  <si>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</si>
  <si>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</si>
  <si>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</si>
  <si>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</si>
  <si>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</si>
  <si>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</si>
  <si>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</si>
  <si>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</si>
  <si>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</si>
  <si>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</si>
  <si>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</si>
  <si>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</si>
  <si>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</si>
  <si>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</si>
  <si>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</si>
  <si>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</si>
  <si>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</si>
  <si>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</si>
  <si>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</si>
  <si>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</si>
  <si>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</si>
  <si>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</si>
  <si>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</si>
  <si>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</si>
  <si>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</si>
  <si>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</si>
  <si>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</si>
  <si>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</si>
  <si>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</si>
  <si>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</si>
  <si>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</si>
  <si>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</si>
  <si>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</si>
  <si>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</si>
  <si>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</si>
  <si>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</si>
  <si>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</si>
  <si>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</si>
  <si>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</si>
  <si>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</si>
  <si>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</si>
  <si>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</si>
  <si>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</si>
  <si>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</si>
  <si>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</si>
  <si>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</si>
  <si>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</si>
  <si>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</si>
  <si>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</si>
  <si>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</si>
  <si>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</si>
  <si>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</si>
  <si>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</si>
  <si>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</si>
  <si>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</si>
  <si>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</si>
  <si>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</si>
  <si>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</si>
  <si>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</si>
  <si>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</si>
  <si>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</si>
  <si>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</si>
  <si>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</si>
  <si>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</si>
  <si>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</si>
  <si>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</si>
  <si>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</si>
  <si>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</si>
  <si>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</si>
  <si>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</si>
  <si>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</si>
  <si>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</si>
  <si>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</si>
  <si>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</si>
  <si>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</si>
  <si>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</si>
  <si>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</si>
  <si>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</si>
  <si>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</si>
  <si>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</si>
  <si>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</si>
  <si>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</si>
  <si>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</si>
  <si>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</si>
  <si>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</si>
  <si>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</si>
  <si>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</si>
  <si>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</si>
  <si>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</si>
  <si>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</si>
  <si>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</si>
  <si>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</si>
  <si>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</si>
  <si>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</si>
  <si>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</si>
  <si>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</si>
  <si>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</si>
  <si>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</si>
  <si>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</si>
  <si>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</si>
  <si>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</si>
  <si>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</si>
  <si>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</si>
  <si>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</si>
  <si>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</si>
  <si>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</si>
  <si>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</si>
  <si>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</si>
  <si>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</si>
  <si>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</si>
  <si>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</si>
  <si>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</si>
  <si>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</si>
  <si>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</si>
  <si>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</si>
  <si>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</si>
  <si>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</si>
  <si>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</si>
  <si>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</si>
  <si>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</si>
  <si>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</si>
  <si>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</si>
  <si>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</si>
  <si>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</si>
  <si>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</si>
  <si>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</si>
  <si>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</si>
  <si>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</si>
  <si>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</si>
  <si>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</si>
  <si>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</si>
  <si>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</si>
  <si>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</si>
  <si>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</si>
  <si>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</si>
  <si>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</si>
  <si>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</si>
  <si>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</si>
  <si>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</si>
  <si>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</si>
  <si>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</si>
  <si>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</si>
  <si>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</si>
  <si>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</si>
  <si>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</si>
  <si>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</si>
  <si>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</si>
  <si>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</si>
  <si>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</si>
  <si>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</si>
  <si>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</si>
  <si>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</si>
  <si>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</si>
  <si>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</si>
  <si>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</si>
  <si>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</si>
  <si>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</si>
  <si>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</si>
  <si>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</si>
  <si>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</si>
  <si>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</si>
  <si>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</si>
  <si>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</si>
  <si>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</si>
  <si>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</si>
  <si>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</si>
  <si>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</si>
  <si>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</si>
  <si>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</si>
  <si>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</si>
  <si>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</si>
  <si>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</si>
  <si>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</si>
  <si>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</si>
  <si>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</si>
  <si>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</si>
  <si>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</si>
  <si>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</si>
  <si>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</si>
  <si>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</si>
  <si>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</si>
  <si>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</si>
  <si>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</si>
  <si>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</si>
  <si>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</si>
  <si>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</si>
  <si>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</si>
  <si>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</si>
  <si>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</si>
  <si>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</si>
  <si>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</si>
  <si>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</si>
  <si>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</si>
  <si>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</si>
  <si>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</si>
  <si>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</si>
  <si>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</si>
  <si>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</si>
  <si>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</si>
  <si>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</si>
  <si>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</si>
  <si>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</si>
  <si>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</si>
  <si>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</si>
  <si>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</si>
  <si>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</si>
  <si>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</si>
  <si>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</si>
  <si>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</si>
  <si>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</si>
  <si>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</si>
  <si>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</si>
  <si>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</si>
  <si>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</si>
  <si>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</si>
  <si>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</si>
  <si>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</si>
  <si>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</si>
  <si>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</si>
  <si>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</si>
  <si>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</si>
  <si>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</si>
  <si>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</si>
  <si>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</si>
  <si>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</si>
  <si>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</si>
  <si>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</si>
  <si>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</si>
  <si>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</si>
  <si>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</si>
  <si>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</si>
  <si>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</si>
  <si>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</si>
  <si>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</si>
  <si>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</si>
  <si>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</si>
  <si>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</si>
  <si>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</si>
  <si>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</si>
  <si>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</si>
  <si>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</si>
  <si>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</si>
  <si>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</si>
  <si>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</si>
  <si>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</si>
  <si>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</si>
  <si>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</si>
  <si>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</si>
  <si>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</si>
  <si>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</si>
  <si>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</si>
  <si>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</si>
  <si>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</si>
  <si>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</si>
  <si>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</si>
  <si>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</si>
  <si>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</si>
  <si>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</si>
  <si>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</si>
  <si>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</si>
  <si>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</si>
  <si>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</si>
  <si>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</si>
  <si>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</si>
  <si>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</si>
  <si>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</si>
  <si>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</si>
  <si>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</si>
  <si>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</si>
  <si>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</si>
  <si>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</si>
  <si>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</si>
  <si>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</si>
  <si>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</si>
  <si>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</si>
  <si>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</si>
  <si>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</si>
  <si>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</si>
  <si>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</si>
  <si>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</si>
  <si>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</si>
  <si>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</si>
  <si>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</si>
  <si>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</si>
  <si>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</si>
  <si>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</si>
  <si>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</si>
  <si>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</si>
  <si>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</si>
  <si>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</si>
  <si>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</si>
  <si>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</si>
  <si>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</si>
  <si>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</si>
  <si>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</si>
  <si>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</si>
  <si>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</si>
  <si>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</si>
  <si>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</si>
  <si>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</si>
  <si>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</si>
  <si>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</si>
  <si>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</si>
  <si>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</si>
  <si>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</si>
  <si>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</si>
  <si>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</si>
  <si>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</si>
  <si>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</si>
  <si>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</si>
  <si>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</si>
  <si>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</si>
  <si>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</si>
  <si>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</si>
  <si>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</si>
  <si>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</si>
  <si>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</si>
  <si>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</si>
  <si>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</si>
  <si>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</si>
  <si>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</si>
  <si>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</si>
  <si>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</si>
  <si>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</si>
  <si>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</si>
  <si>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</si>
  <si>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</si>
  <si>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</si>
  <si>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</si>
  <si>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</si>
  <si>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</si>
  <si>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</si>
  <si>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</si>
  <si>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</si>
  <si>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</si>
  <si>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</si>
  <si>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</si>
  <si>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</si>
  <si>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</si>
  <si>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</si>
  <si>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</si>
  <si>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</si>
  <si>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</si>
  <si>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</si>
  <si>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</si>
  <si>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</si>
  <si>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</si>
  <si>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</si>
  <si>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</si>
  <si>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</si>
  <si>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</si>
  <si>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</si>
  <si>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</si>
  <si>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</si>
  <si>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</si>
  <si>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</si>
  <si>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</si>
  <si>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</si>
  <si>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</si>
  <si>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</si>
  <si>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</si>
  <si>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</si>
  <si>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</si>
  <si>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</si>
  <si>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</si>
  <si>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</si>
  <si>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</si>
  <si>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</si>
  <si>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</si>
  <si>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</si>
  <si>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</si>
  <si>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</si>
  <si>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</si>
  <si>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</si>
  <si>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</si>
  <si>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</si>
  <si>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</si>
  <si>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</si>
  <si>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</si>
  <si>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</si>
  <si>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</si>
  <si>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</si>
  <si>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</si>
  <si>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</si>
  <si>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</si>
  <si>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</si>
  <si>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</si>
  <si>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</si>
  <si>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</si>
  <si>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</si>
  <si>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</si>
  <si>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</si>
  <si>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</si>
  <si>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</si>
  <si>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</si>
  <si>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</si>
  <si>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</si>
  <si>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</si>
  <si>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</si>
  <si>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</si>
  <si>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</si>
  <si>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</si>
  <si>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</si>
  <si>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</si>
  <si>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</si>
  <si>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</si>
  <si>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</si>
  <si>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</si>
  <si>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</si>
  <si>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</si>
  <si>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</si>
  <si>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</si>
  <si>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</si>
  <si>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</si>
  <si>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</si>
  <si>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</si>
  <si>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</si>
  <si>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</si>
  <si>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</si>
  <si>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</si>
  <si>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</si>
  <si>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</si>
  <si>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</si>
  <si>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</si>
  <si>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</si>
  <si>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</si>
  <si>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</si>
  <si>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</si>
  <si>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</si>
  <si>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</si>
  <si>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</si>
  <si>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</si>
  <si>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</si>
  <si>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</si>
  <si>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</si>
  <si>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</si>
  <si>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</si>
  <si>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</si>
  <si>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</si>
  <si>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</si>
  <si>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</si>
  <si>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</si>
  <si>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</si>
  <si>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</si>
  <si>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</si>
  <si>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</si>
  <si>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</si>
  <si>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</si>
  <si>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</si>
  <si>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</si>
  <si>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</si>
  <si>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</si>
  <si>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</si>
  <si>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</si>
  <si>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</si>
  <si>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</si>
  <si>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</si>
  <si>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</si>
  <si>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</si>
  <si>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</si>
  <si>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</si>
  <si>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</si>
  <si>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</si>
  <si>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</si>
  <si>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</si>
  <si>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</si>
  <si>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</si>
  <si>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</si>
  <si>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</si>
  <si>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</si>
  <si>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</si>
  <si>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</si>
  <si>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</si>
  <si>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</si>
  <si>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</si>
  <si>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</si>
  <si>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</si>
  <si>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</si>
  <si>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</si>
  <si>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</si>
  <si>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</si>
  <si>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</si>
  <si>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</si>
  <si>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</si>
  <si>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</si>
  <si>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</si>
  <si>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</si>
  <si>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</si>
  <si>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</si>
  <si>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</si>
  <si>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</si>
  <si>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</si>
  <si>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</si>
  <si>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</si>
  <si>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</si>
  <si>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</si>
  <si>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</si>
  <si>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</si>
  <si>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</si>
  <si>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</si>
  <si>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</si>
  <si>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</si>
  <si>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</si>
  <si>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</si>
  <si>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</si>
  <si>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</si>
  <si>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</si>
  <si>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</si>
  <si>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</si>
  <si>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</si>
  <si>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</si>
  <si>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</si>
  <si>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</si>
  <si>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</si>
  <si>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</si>
  <si>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</si>
  <si>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</si>
  <si>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</si>
  <si>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</si>
  <si>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</si>
  <si>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</si>
  <si>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</si>
  <si>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</si>
  <si>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</si>
  <si>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</si>
  <si>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</si>
  <si>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</si>
  <si>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</si>
  <si>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</si>
  <si>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</si>
  <si>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</si>
  <si>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</si>
  <si>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</si>
  <si>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</si>
  <si>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</si>
  <si>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</si>
  <si>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</si>
  <si>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</si>
  <si>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</si>
  <si>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</si>
  <si>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</si>
  <si>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</si>
  <si>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</si>
  <si>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</si>
  <si>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</si>
  <si>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</si>
  <si>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</si>
  <si>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</si>
  <si>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</si>
  <si>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</si>
  <si>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</si>
  <si>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</si>
  <si>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</si>
  <si>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</si>
  <si>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</si>
  <si>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</si>
  <si>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</si>
  <si>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</si>
  <si>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</si>
  <si>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</si>
  <si>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</si>
  <si>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</si>
  <si>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</si>
  <si>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</si>
  <si>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</si>
  <si>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</si>
  <si>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</si>
  <si>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</si>
  <si>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</si>
  <si>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</si>
  <si>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</si>
  <si>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</si>
  <si>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</si>
  <si>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</si>
  <si>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</si>
  <si>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</si>
  <si>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</si>
  <si>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</si>
  <si>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</si>
  <si>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</si>
  <si>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</si>
  <si>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</si>
  <si>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</si>
  <si>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</si>
  <si>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</si>
  <si>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</si>
  <si>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</si>
  <si>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</si>
  <si>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</si>
  <si>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</si>
  <si>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</si>
  <si>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</si>
  <si>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</si>
  <si>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</si>
  <si>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</si>
  <si>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</si>
  <si>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</si>
  <si>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</si>
  <si>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</si>
  <si>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</si>
  <si>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</si>
  <si>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</si>
  <si>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</si>
  <si>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</si>
  <si>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</si>
  <si>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</si>
  <si>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</si>
  <si>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</si>
  <si>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</si>
  <si>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</si>
  <si>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</si>
  <si>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</si>
  <si>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</si>
  <si>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</si>
  <si>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</si>
  <si>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</si>
  <si>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</si>
  <si>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</si>
  <si>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</si>
  <si>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</si>
  <si>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</si>
  <si>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</si>
  <si>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</si>
  <si>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</si>
  <si>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</si>
  <si>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</si>
  <si>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</si>
  <si>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</si>
  <si>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</si>
  <si>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</si>
  <si>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</si>
  <si>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</si>
  <si>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</si>
  <si>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</si>
  <si>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</si>
  <si>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</si>
  <si>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</si>
  <si>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</si>
  <si>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</si>
  <si>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</si>
  <si>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</si>
  <si>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</si>
  <si>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</si>
  <si>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</si>
  <si>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</si>
  <si>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</si>
  <si>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</si>
  <si>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</si>
  <si>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</si>
  <si>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</si>
  <si>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</si>
  <si>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</si>
  <si>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</si>
  <si>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</si>
  <si>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</si>
  <si>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</si>
  <si>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</si>
  <si>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</si>
  <si>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</si>
  <si>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</si>
  <si>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</si>
  <si>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</si>
  <si>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</si>
  <si>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</si>
  <si>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</si>
  <si>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</si>
  <si>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</si>
  <si>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</si>
  <si>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</si>
  <si>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</si>
  <si>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</si>
  <si>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</si>
  <si>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</si>
  <si>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</si>
  <si>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</si>
  <si>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</si>
  <si>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</si>
  <si>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</si>
  <si>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</si>
  <si>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</si>
  <si>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</si>
  <si>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</si>
  <si>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</si>
  <si>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</si>
  <si>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</si>
  <si>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</si>
  <si>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</si>
  <si>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</si>
  <si>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</si>
  <si>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</si>
  <si>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</si>
  <si>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</si>
  <si>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</si>
  <si>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</si>
  <si>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</si>
  <si>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</si>
  <si>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</si>
  <si>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</si>
  <si>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</si>
  <si>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</si>
  <si>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</si>
  <si>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</si>
  <si>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</si>
  <si>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</si>
  <si>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</si>
  <si>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</si>
  <si>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</si>
  <si>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</si>
  <si>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</si>
  <si>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</si>
  <si>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</si>
  <si>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</si>
  <si>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</si>
  <si>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</si>
  <si>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</si>
  <si>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</si>
  <si>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</si>
  <si>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</si>
  <si>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</si>
  <si>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</si>
  <si>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</si>
  <si>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</si>
  <si>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</si>
  <si>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</si>
  <si>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</si>
  <si>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</si>
  <si>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</si>
  <si>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</si>
  <si>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</si>
  <si>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</si>
  <si>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</si>
  <si>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</si>
  <si>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</si>
  <si>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</si>
  <si>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</si>
  <si>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</si>
  <si>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</si>
  <si>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</si>
  <si>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</si>
  <si>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</si>
  <si>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</si>
  <si>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</si>
  <si>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</si>
  <si>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</si>
  <si>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</si>
  <si>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</si>
  <si>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</si>
  <si>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</si>
  <si>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</si>
  <si>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</si>
  <si>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</si>
  <si>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</si>
  <si>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</si>
  <si>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</si>
  <si>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</si>
  <si>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</si>
  <si>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</si>
  <si>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</si>
  <si>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</si>
  <si>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</si>
  <si>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</si>
  <si>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</si>
  <si>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</si>
  <si>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</si>
  <si>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</si>
  <si>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</si>
  <si>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</si>
  <si>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</si>
  <si>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</si>
  <si>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</si>
  <si>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</si>
  <si>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</si>
  <si>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</si>
  <si>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</si>
  <si>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</si>
  <si>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</si>
  <si>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</si>
  <si>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</si>
  <si>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</si>
  <si>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</si>
  <si>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</si>
  <si>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</si>
  <si>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</si>
  <si>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</si>
  <si>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</si>
  <si>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</si>
  <si>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</si>
  <si>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</si>
  <si>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</si>
  <si>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</si>
  <si>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</si>
  <si>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</si>
  <si>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</si>
  <si>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</si>
  <si>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</si>
  <si>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</si>
  <si>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</si>
  <si>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</si>
  <si>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</si>
  <si>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</si>
  <si>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</si>
  <si>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</si>
  <si>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</si>
  <si>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</si>
  <si>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</si>
  <si>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</si>
  <si>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</si>
  <si>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</si>
  <si>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</si>
  <si>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</si>
  <si>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</si>
  <si>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</si>
  <si>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</si>
  <si>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</si>
  <si>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</si>
  <si>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</si>
  <si>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</si>
  <si>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</si>
  <si>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</si>
  <si>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</si>
  <si>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</si>
  <si>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</si>
  <si>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</si>
  <si>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</si>
  <si>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</si>
  <si>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</si>
  <si>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</si>
  <si>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</si>
  <si>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</si>
  <si>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</si>
  <si>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</si>
  <si>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</si>
  <si>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</si>
  <si>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</si>
  <si>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</si>
  <si>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</si>
  <si>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</si>
  <si>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</si>
  <si>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</si>
  <si>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</si>
  <si>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</si>
  <si>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</si>
  <si>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</si>
  <si>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</si>
  <si>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</si>
  <si>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</si>
  <si>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</si>
  <si>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</si>
  <si>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</si>
  <si>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</si>
  <si>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</si>
  <si>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</si>
  <si>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</si>
  <si>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</si>
  <si>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</si>
  <si>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</si>
  <si>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</si>
  <si>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</si>
  <si>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</si>
  <si>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</si>
  <si>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</si>
  <si>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</si>
  <si>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</si>
  <si>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</si>
  <si>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</si>
  <si>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</si>
  <si>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</si>
  <si>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</si>
  <si>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</si>
  <si>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</si>
  <si>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</si>
  <si>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</si>
  <si>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</si>
  <si>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</si>
  <si>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</si>
  <si>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</si>
  <si>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</si>
  <si>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</si>
  <si>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</si>
  <si>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</si>
  <si>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</si>
  <si>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</si>
  <si>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</si>
  <si>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</si>
  <si>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</si>
  <si>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</si>
  <si>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</si>
  <si>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</si>
  <si>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</si>
  <si>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</si>
  <si>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</si>
  <si>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</si>
  <si>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</si>
  <si>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</si>
  <si>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</si>
  <si>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</si>
  <si>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</si>
  <si>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</si>
  <si>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</si>
  <si>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</si>
  <si>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</si>
  <si>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</si>
  <si>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</si>
  <si>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</si>
  <si>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</si>
  <si>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</si>
  <si>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</si>
  <si>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</si>
  <si>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</si>
  <si>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</si>
  <si>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</si>
  <si>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</si>
  <si>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</si>
  <si>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</si>
  <si>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</si>
  <si>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</si>
  <si>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</si>
  <si>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</si>
  <si>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</si>
  <si>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</si>
  <si>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</si>
  <si>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</si>
  <si>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</si>
  <si>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</si>
  <si>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</si>
  <si>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</si>
  <si>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</si>
  <si>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</si>
  <si>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</si>
  <si>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</si>
  <si>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</si>
  <si>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</si>
  <si>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</si>
  <si>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</si>
  <si>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</si>
  <si>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</si>
  <si>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</si>
  <si>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</si>
  <si>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</si>
  <si>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</si>
  <si>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</si>
  <si>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</si>
  <si>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</si>
  <si>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</si>
  <si>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</si>
  <si>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</si>
  <si>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</si>
  <si>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</si>
  <si>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</si>
  <si>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</si>
  <si>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</si>
  <si>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</si>
  <si>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</si>
  <si>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</si>
  <si>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</si>
  <si>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</si>
  <si>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</si>
  <si>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</si>
  <si>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</si>
  <si>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</si>
  <si>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</si>
  <si>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</si>
  <si>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</si>
  <si>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</si>
  <si>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</si>
  <si>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</si>
  <si>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</si>
  <si>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</si>
  <si>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</si>
  <si>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</si>
  <si>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</si>
  <si>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</si>
  <si>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</si>
  <si>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</si>
  <si>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</si>
  <si>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</si>
  <si>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</si>
  <si>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</si>
  <si>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</si>
  <si>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</si>
  <si>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</si>
  <si>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</si>
  <si>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</si>
  <si>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</si>
  <si>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</si>
  <si>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</si>
  <si>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</si>
  <si>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</si>
  <si>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</si>
  <si>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</si>
  <si>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</si>
  <si>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</si>
  <si>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</si>
  <si>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</si>
  <si>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</si>
  <si>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</si>
  <si>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</si>
  <si>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</si>
  <si>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</si>
  <si>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</si>
  <si>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</si>
  <si>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</si>
  <si>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</si>
  <si>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</si>
  <si>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</si>
  <si>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</si>
  <si>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</si>
  <si>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</si>
  <si>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</si>
  <si>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</si>
  <si>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</si>
  <si>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</si>
  <si>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</si>
  <si>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</si>
  <si>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</si>
  <si>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</si>
  <si>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</si>
  <si>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</si>
  <si>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</si>
  <si>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</si>
  <si>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</si>
  <si>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</si>
  <si>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</si>
  <si>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</si>
  <si>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</si>
  <si>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</si>
  <si>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</si>
  <si>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</si>
  <si>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</si>
  <si>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</si>
  <si>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</si>
  <si>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</si>
  <si>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</si>
  <si>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</si>
  <si>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</si>
  <si>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</si>
  <si>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</si>
  <si>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</si>
  <si>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</si>
  <si>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</si>
  <si>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</si>
  <si>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</si>
  <si>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</si>
  <si>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</si>
  <si>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</si>
  <si>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</si>
  <si>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</si>
  <si>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</si>
  <si>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</si>
  <si>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</si>
  <si>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</si>
  <si>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</si>
  <si>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</si>
  <si>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</si>
  <si>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</si>
  <si>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</si>
  <si>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</si>
  <si>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</si>
  <si>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</si>
  <si>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</si>
  <si>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</si>
  <si>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</si>
  <si>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</si>
  <si>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</si>
  <si>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</si>
  <si>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</si>
  <si>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</si>
  <si>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</si>
  <si>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</si>
  <si>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</si>
  <si>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</si>
  <si>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</si>
  <si>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</si>
  <si>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</si>
  <si>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</si>
  <si>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</si>
  <si>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</si>
  <si>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</si>
  <si>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</si>
  <si>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</si>
  <si>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</si>
  <si>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</si>
  <si>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</si>
  <si>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</si>
  <si>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</si>
  <si>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</si>
  <si>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</si>
  <si>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</si>
  <si>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</si>
  <si>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</si>
  <si>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</si>
  <si>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</si>
  <si>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</si>
  <si>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</si>
  <si>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</si>
  <si>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</si>
  <si>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</si>
  <si>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</si>
  <si>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</si>
  <si>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</si>
  <si>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</si>
  <si>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</si>
  <si>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</si>
  <si>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</si>
  <si>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</si>
  <si>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</si>
  <si>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</si>
  <si>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</si>
  <si>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</si>
  <si>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</si>
  <si>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</si>
  <si>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</si>
  <si>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</si>
  <si>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</si>
  <si>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</si>
  <si>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</si>
  <si>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</si>
  <si>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</si>
  <si>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</si>
  <si>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</si>
  <si>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</si>
  <si>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</si>
  <si>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</si>
  <si>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</si>
  <si>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</si>
  <si>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</si>
  <si>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</si>
  <si>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</si>
  <si>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</si>
  <si>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</si>
  <si>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</si>
  <si>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</si>
  <si>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</si>
  <si>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</si>
  <si>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</si>
  <si>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</si>
  <si>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</si>
  <si>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</si>
  <si>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</si>
  <si>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</si>
  <si>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</si>
  <si>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</si>
  <si>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</si>
  <si>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</si>
  <si>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</si>
  <si>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</si>
  <si>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</si>
  <si>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</si>
  <si>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</si>
  <si>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</si>
  <si>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</si>
  <si>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</si>
  <si>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</si>
  <si>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</si>
  <si>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</si>
  <si>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</si>
  <si>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</si>
  <si>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</si>
  <si>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</si>
  <si>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</si>
  <si>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</si>
  <si>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</si>
  <si>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</si>
  <si>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</si>
  <si>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</si>
  <si>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</si>
  <si>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</si>
  <si>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</si>
  <si>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</si>
  <si>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</si>
  <si>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</si>
  <si>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</si>
  <si>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</si>
  <si>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</si>
  <si>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</si>
  <si>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</si>
  <si>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</si>
  <si>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</si>
  <si>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</si>
  <si>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</si>
  <si>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</si>
  <si>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</si>
  <si>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</si>
  <si>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</si>
  <si>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</si>
  <si>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</si>
  <si>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</si>
  <si>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</si>
  <si>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</si>
  <si>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</si>
  <si>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</si>
  <si>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</si>
  <si>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</si>
  <si>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</si>
  <si>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</si>
  <si>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</si>
  <si>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</si>
  <si>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</si>
  <si>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</si>
  <si>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</si>
  <si>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</si>
  <si>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</si>
  <si>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</si>
  <si>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</si>
  <si>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</si>
  <si>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</si>
  <si>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</si>
  <si>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</si>
  <si>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</si>
  <si>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</si>
  <si>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</si>
  <si>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</si>
  <si>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</si>
  <si>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</si>
  <si>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</si>
  <si>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</si>
  <si>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</si>
  <si>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</si>
  <si>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</si>
  <si>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</si>
  <si>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</si>
  <si>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</si>
  <si>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</si>
  <si>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</si>
  <si>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</si>
  <si>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</si>
  <si>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</si>
  <si>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</si>
  <si>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</si>
  <si>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</si>
  <si>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</si>
  <si>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</si>
  <si>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</si>
  <si>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</si>
  <si>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</si>
  <si>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</si>
  <si>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</si>
  <si>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</si>
  <si>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</si>
  <si>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</si>
  <si>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</si>
  <si>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</si>
  <si>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</si>
  <si>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</si>
  <si>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</si>
  <si>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</si>
  <si>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</si>
  <si>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</si>
  <si>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</si>
  <si>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</si>
  <si>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</si>
  <si>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</si>
  <si>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</si>
  <si>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</si>
  <si>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</si>
  <si>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</si>
  <si>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</si>
  <si>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</si>
  <si>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</si>
  <si>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</si>
  <si>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</si>
  <si>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</si>
  <si>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</si>
  <si>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</si>
  <si>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</si>
  <si>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</si>
  <si>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</si>
  <si>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</si>
  <si>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</si>
  <si>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</si>
  <si>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</si>
  <si>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</si>
  <si>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</si>
  <si>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</si>
  <si>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</si>
  <si>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</si>
  <si>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</si>
  <si>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</si>
  <si>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</si>
  <si>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</si>
  <si>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</si>
  <si>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</si>
  <si>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</si>
  <si>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</si>
  <si>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</si>
  <si>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</si>
  <si>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</si>
  <si>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</si>
  <si>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</si>
  <si>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</si>
  <si>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</si>
  <si>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</si>
  <si>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</si>
  <si>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</si>
  <si>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</si>
  <si>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</si>
  <si>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</si>
  <si>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</si>
  <si>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</si>
  <si>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</si>
  <si>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</si>
  <si>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</si>
  <si>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</si>
  <si>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</si>
  <si>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</si>
  <si>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</si>
  <si>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</si>
  <si>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</si>
  <si>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</si>
  <si>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</si>
  <si>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</si>
  <si>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</si>
  <si>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</si>
  <si>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</si>
  <si>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</si>
  <si>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</si>
  <si>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</si>
  <si>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</si>
  <si>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</si>
  <si>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</si>
  <si>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</si>
  <si>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</si>
  <si>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</si>
  <si>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</si>
  <si>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</si>
  <si>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</si>
  <si>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</si>
  <si>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</si>
  <si>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</si>
  <si>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</si>
  <si>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</si>
  <si>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</si>
  <si>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</si>
  <si>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</si>
  <si>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</si>
  <si>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</si>
  <si>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</si>
  <si>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</si>
  <si>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</si>
  <si>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</si>
  <si>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</si>
  <si>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</si>
  <si>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</si>
  <si>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</si>
  <si>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</si>
  <si>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</si>
  <si>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</si>
  <si>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</si>
  <si>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</si>
  <si>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</si>
  <si>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</si>
  <si>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</si>
  <si>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</si>
  <si>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</si>
  <si>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</si>
  <si>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</si>
  <si>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</si>
  <si>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</si>
  <si>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</si>
  <si>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</si>
  <si>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</si>
  <si>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</si>
  <si>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</si>
  <si>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</si>
  <si>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</si>
  <si>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</si>
  <si>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</si>
  <si>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</si>
  <si>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</si>
  <si>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</si>
  <si>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</si>
  <si>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</si>
  <si>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</si>
  <si>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</si>
  <si>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</si>
  <si>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</si>
  <si>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</si>
  <si>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</si>
  <si>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</si>
  <si>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</si>
  <si>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</si>
  <si>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</si>
  <si>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</si>
  <si>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</si>
  <si>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</si>
  <si>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</si>
  <si>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</si>
  <si>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</si>
  <si>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</si>
  <si>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</si>
  <si>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</si>
  <si>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</si>
  <si>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</si>
  <si>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</si>
  <si>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</si>
  <si>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</si>
  <si>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</si>
  <si>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</si>
  <si>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</si>
  <si>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</si>
  <si>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</si>
  <si>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</si>
  <si>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</si>
  <si>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</si>
  <si>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</si>
  <si>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</si>
  <si>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</si>
  <si>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</si>
  <si>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</si>
  <si>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</si>
  <si>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</si>
  <si>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</si>
  <si>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</si>
  <si>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</si>
  <si>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</si>
  <si>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</si>
  <si>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</si>
  <si>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</si>
  <si>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</si>
  <si>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</si>
  <si>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</si>
  <si>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</si>
  <si>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</si>
  <si>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</si>
  <si>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</si>
  <si>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</si>
  <si>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</si>
  <si>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</si>
  <si>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</si>
  <si>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</si>
  <si>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</si>
  <si>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</si>
  <si>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</si>
  <si>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</si>
  <si>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</si>
  <si>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</si>
  <si>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</si>
  <si>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</si>
  <si>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</si>
  <si>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</si>
  <si>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</si>
  <si>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</si>
  <si>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</si>
  <si>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</si>
  <si>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</si>
  <si>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</si>
  <si>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</si>
  <si>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</si>
  <si>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</si>
  <si>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</si>
  <si>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</si>
  <si>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</si>
  <si>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</si>
  <si>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</si>
  <si>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</si>
  <si>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</si>
  <si>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</si>
  <si>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</si>
  <si>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</si>
  <si>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</si>
  <si>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</si>
  <si>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</si>
  <si>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</si>
  <si>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</si>
  <si>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</si>
  <si>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</si>
  <si>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</si>
  <si>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</si>
  <si>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</si>
  <si>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</si>
  <si>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</si>
  <si>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</si>
  <si>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</si>
  <si>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</si>
  <si>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</si>
  <si>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</si>
  <si>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</si>
  <si>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</si>
  <si>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</si>
  <si>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</si>
  <si>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</si>
  <si>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</si>
  <si>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</si>
  <si>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</si>
  <si>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</si>
  <si>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</si>
  <si>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</si>
  <si>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</si>
  <si>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</si>
  <si>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</si>
  <si>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</si>
  <si>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</si>
  <si>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</si>
  <si>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</si>
  <si>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</si>
  <si>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</si>
  <si>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</si>
  <si>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</si>
  <si>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</si>
  <si>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</si>
  <si>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</si>
  <si>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</si>
  <si>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</si>
  <si>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</si>
  <si>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</si>
  <si>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</si>
  <si>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</si>
  <si>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</si>
  <si>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</si>
  <si>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</si>
  <si>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</si>
  <si>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</si>
  <si>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</si>
  <si>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</si>
  <si>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</si>
  <si>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</si>
  <si>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</si>
  <si>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</si>
  <si>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</si>
  <si>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</si>
  <si>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</si>
  <si>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</si>
  <si>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</si>
  <si>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</si>
  <si>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</si>
  <si>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</si>
  <si>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</si>
  <si>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</si>
  <si>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</si>
  <si>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</si>
  <si>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</si>
  <si>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</si>
  <si>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</si>
  <si>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</si>
  <si>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</si>
  <si>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</si>
  <si>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</si>
  <si>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</si>
  <si>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</si>
  <si>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</si>
  <si>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</si>
  <si>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</si>
  <si>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</si>
  <si>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</si>
  <si>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</si>
  <si>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</si>
  <si>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</si>
  <si>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</si>
  <si>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</si>
  <si>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</si>
  <si>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</si>
  <si>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</si>
  <si>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</si>
  <si>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</si>
  <si>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</si>
  <si>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</si>
  <si>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</si>
  <si>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</si>
  <si>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</si>
  <si>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</si>
  <si>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</si>
  <si>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</si>
  <si>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</si>
  <si>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</si>
  <si>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</si>
  <si>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</si>
  <si>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</si>
  <si>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</si>
  <si>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</si>
  <si>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</si>
  <si>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</si>
  <si>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</si>
  <si>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</si>
  <si>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</si>
  <si>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</si>
  <si>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</si>
  <si>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</si>
  <si>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</si>
  <si>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</si>
  <si>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</si>
  <si>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</si>
  <si>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</si>
  <si>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</si>
  <si>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</si>
  <si>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</si>
  <si>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</si>
  <si>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</si>
  <si>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</si>
  <si>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</si>
  <si>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</si>
  <si>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</si>
  <si>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</si>
  <si>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</si>
  <si>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</si>
  <si>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</si>
  <si>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</si>
  <si>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</si>
  <si>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</si>
  <si>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</si>
  <si>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</si>
  <si>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</si>
  <si>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</si>
  <si>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</si>
  <si>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</si>
  <si>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</si>
  <si>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</si>
  <si>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</si>
  <si>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</si>
  <si>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</si>
  <si>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</si>
  <si>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</si>
  <si>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</si>
  <si>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</si>
  <si>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</si>
  <si>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</si>
  <si>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</si>
  <si>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</si>
  <si>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</si>
  <si>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</si>
  <si>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</si>
  <si>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</si>
  <si>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</si>
  <si>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</si>
  <si>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</si>
  <si>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</si>
  <si>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</si>
  <si>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</si>
  <si>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</si>
  <si>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</si>
  <si>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</si>
  <si>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</si>
  <si>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</si>
  <si>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</si>
  <si>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</si>
  <si>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</si>
  <si>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</si>
  <si>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</si>
  <si>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</si>
  <si>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</si>
  <si>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</si>
  <si>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</si>
  <si>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</si>
  <si>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</si>
  <si>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</si>
  <si>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</si>
  <si>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</si>
  <si>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</si>
  <si>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</si>
  <si>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</si>
  <si>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</si>
  <si>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</si>
  <si>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</si>
  <si>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</si>
  <si>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</si>
  <si>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</si>
  <si>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</si>
  <si>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</si>
  <si>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</si>
  <si>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</si>
  <si>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</si>
  <si>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</si>
  <si>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</si>
  <si>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</si>
  <si>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</si>
  <si>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</si>
  <si>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</si>
  <si>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</si>
  <si>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</si>
  <si>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</si>
  <si>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</si>
  <si>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</si>
  <si>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</si>
  <si>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</si>
  <si>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</si>
  <si>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</si>
  <si>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</si>
  <si>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</si>
  <si>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</si>
  <si>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</si>
  <si>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</si>
  <si>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</si>
  <si>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</si>
  <si>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</si>
  <si>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</si>
  <si>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</si>
  <si>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</si>
  <si>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</si>
  <si>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</si>
  <si>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</si>
  <si>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</si>
  <si>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</si>
  <si>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</si>
  <si>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</si>
  <si>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</si>
  <si>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</si>
  <si>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</si>
  <si>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</si>
  <si>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</si>
  <si>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</si>
  <si>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</si>
  <si>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</si>
  <si>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</si>
  <si>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</si>
  <si>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</si>
  <si>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</si>
  <si>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</si>
  <si>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</si>
  <si>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</si>
  <si>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</si>
  <si>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</si>
  <si>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</si>
  <si>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</si>
  <si>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</si>
  <si>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</si>
  <si>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</si>
  <si>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</si>
  <si>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</si>
  <si>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</si>
  <si>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</si>
  <si>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</si>
  <si>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</si>
  <si>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</si>
  <si>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</si>
  <si>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</si>
  <si>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</si>
  <si>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</si>
  <si>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</si>
  <si>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</si>
  <si>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</si>
  <si>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</si>
  <si>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</si>
  <si>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</si>
  <si>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</si>
  <si>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</si>
  <si>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</si>
  <si>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</si>
  <si>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</si>
  <si>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</si>
  <si>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</si>
  <si>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</si>
  <si>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</si>
  <si>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</si>
  <si>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</si>
  <si>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</si>
  <si>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</si>
  <si>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</si>
  <si>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</si>
  <si>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</si>
  <si>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</si>
  <si>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</si>
  <si>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</si>
  <si>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</si>
  <si>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</si>
  <si>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</si>
  <si>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</si>
  <si>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</si>
  <si>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</si>
  <si>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</si>
  <si>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</si>
  <si>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</si>
  <si>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</si>
  <si>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</si>
  <si>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</si>
  <si>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</si>
  <si>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</si>
  <si>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</si>
  <si>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</si>
  <si>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</si>
  <si>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</si>
  <si>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</si>
  <si>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</si>
  <si>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</si>
  <si>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</si>
  <si>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</si>
  <si>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</si>
  <si>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</si>
  <si>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</si>
  <si>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</si>
  <si>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</si>
  <si>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</si>
  <si>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</si>
  <si>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</si>
  <si>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</si>
  <si>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</si>
  <si>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</si>
  <si>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</si>
  <si>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</si>
  <si>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</si>
  <si>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</si>
  <si>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</si>
  <si>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</si>
  <si>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</si>
  <si>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</si>
  <si>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</si>
  <si>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</si>
  <si>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</si>
  <si>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</si>
  <si>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</si>
  <si>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</si>
  <si>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</si>
  <si>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</si>
  <si>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</si>
  <si>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</si>
  <si>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</si>
  <si>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</si>
  <si>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</si>
  <si>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</si>
  <si>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</si>
  <si>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</si>
  <si>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</si>
  <si>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</si>
  <si>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</si>
  <si>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</si>
  <si>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</si>
  <si>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</si>
  <si>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</si>
  <si>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</si>
  <si>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</si>
  <si>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</si>
  <si>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</si>
  <si>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</si>
  <si>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</si>
  <si>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</si>
  <si>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</si>
  <si>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</si>
  <si>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</si>
  <si>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</si>
  <si>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</si>
  <si>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</si>
  <si>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</si>
  <si>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</si>
  <si>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</si>
  <si>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</si>
  <si>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</si>
  <si>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</si>
  <si>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</si>
  <si>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</si>
  <si>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</si>
  <si>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</si>
  <si>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</si>
  <si>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</si>
  <si>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</si>
  <si>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</si>
  <si>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</si>
  <si>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</si>
  <si>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</si>
  <si>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</si>
  <si>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</si>
  <si>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</si>
  <si>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</si>
  <si>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</si>
  <si>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</si>
  <si>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</si>
  <si>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</si>
  <si>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</si>
  <si>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</si>
  <si>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</si>
  <si>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</si>
  <si>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</si>
  <si>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</si>
  <si>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</si>
  <si>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</si>
  <si>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</si>
  <si>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</si>
  <si>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</si>
  <si>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</si>
  <si>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</si>
  <si>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</si>
  <si>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</si>
  <si>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</si>
  <si>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</si>
  <si>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</si>
  <si>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</si>
  <si>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</si>
  <si>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</si>
  <si>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</si>
  <si>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</si>
  <si>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</si>
  <si>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</si>
  <si>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</si>
  <si>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</si>
  <si>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</si>
  <si>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</si>
  <si>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</si>
  <si>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</si>
  <si>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</si>
  <si>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</si>
  <si>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</si>
  <si>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</si>
  <si>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</si>
  <si>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</si>
  <si>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</si>
  <si>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</si>
  <si>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</si>
  <si>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</si>
  <si>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</si>
  <si>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</si>
  <si>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</si>
  <si>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</si>
  <si>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</si>
  <si>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</si>
  <si>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</si>
  <si>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</si>
  <si>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</si>
  <si>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</si>
  <si>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</si>
  <si>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</si>
  <si>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</si>
  <si>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</si>
  <si>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</si>
  <si>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</si>
  <si>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</si>
  <si>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</si>
  <si>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</si>
  <si>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</si>
  <si>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</si>
  <si>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</si>
  <si>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</si>
  <si>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</si>
  <si>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</si>
  <si>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</si>
  <si>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</si>
  <si>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</si>
  <si>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</si>
  <si>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</si>
  <si>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</si>
  <si>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</si>
  <si>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</si>
  <si>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</si>
  <si>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</si>
  <si>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</si>
  <si>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</si>
  <si>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</si>
  <si>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</si>
  <si>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</si>
  <si>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</si>
  <si>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</si>
  <si>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</si>
  <si>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</si>
  <si>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</si>
  <si>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</si>
  <si>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</si>
  <si>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</si>
  <si>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</si>
  <si>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</si>
  <si>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</si>
  <si>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</si>
  <si>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</si>
  <si>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</si>
  <si>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</si>
  <si>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</si>
  <si>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</si>
  <si>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</si>
  <si>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</si>
  <si>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</si>
  <si>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</si>
  <si>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</si>
  <si>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</si>
  <si>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</si>
  <si>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</si>
  <si>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</si>
  <si>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</si>
  <si>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</si>
  <si>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</si>
  <si>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</si>
  <si>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</si>
  <si>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</si>
  <si>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</si>
  <si>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</si>
  <si>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</si>
  <si>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</si>
  <si>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</si>
  <si>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</si>
  <si>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</si>
  <si>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</si>
  <si>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</si>
  <si>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</si>
  <si>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</si>
  <si>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</si>
  <si>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</si>
  <si>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</si>
  <si>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</si>
  <si>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</si>
  <si>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</si>
  <si>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</si>
  <si>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</si>
  <si>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</si>
  <si>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</si>
  <si>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</si>
  <si>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</si>
  <si>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</si>
  <si>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</si>
  <si>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</si>
  <si>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</si>
  <si>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</si>
  <si>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</si>
  <si>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</si>
  <si>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</si>
  <si>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</si>
  <si>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</si>
  <si>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</si>
  <si>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</si>
  <si>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</si>
  <si>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</si>
  <si>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</si>
  <si>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</si>
  <si>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</si>
  <si>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</si>
  <si>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</si>
  <si>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</si>
  <si>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</si>
  <si>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</si>
  <si>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</si>
  <si>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</si>
  <si>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</si>
  <si>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</si>
  <si>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</si>
  <si>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</si>
  <si>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</si>
  <si>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</si>
  <si>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</si>
  <si>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</si>
  <si>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</si>
  <si>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</si>
  <si>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</si>
  <si>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</si>
  <si>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</si>
  <si>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</si>
  <si>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</si>
  <si>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</si>
  <si>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</si>
  <si>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</si>
  <si>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</si>
  <si>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</si>
  <si>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</si>
  <si>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</si>
  <si>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</si>
  <si>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</si>
  <si>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</si>
  <si>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</si>
  <si>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</si>
  <si>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</si>
  <si>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</si>
  <si>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</si>
  <si>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</si>
  <si>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</si>
  <si>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</si>
  <si>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</si>
  <si>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</si>
  <si>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</si>
  <si>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</si>
  <si>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</si>
  <si>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</si>
  <si>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</si>
  <si>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</si>
  <si>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</si>
  <si>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</si>
  <si>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</si>
  <si>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</si>
  <si>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</si>
  <si>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</si>
  <si>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</si>
  <si>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</si>
  <si>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</si>
  <si>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</si>
  <si>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</si>
  <si>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</si>
  <si>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</si>
  <si>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</si>
  <si>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</si>
  <si>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</si>
  <si>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</si>
  <si>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</si>
  <si>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</si>
  <si>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</si>
  <si>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</si>
  <si>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</si>
  <si>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</si>
  <si>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</si>
  <si>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</si>
  <si>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</si>
  <si>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</si>
  <si>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</si>
  <si>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</si>
  <si>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</si>
  <si>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</si>
  <si>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</si>
  <si>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</si>
  <si>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</si>
  <si>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</si>
  <si>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</si>
  <si>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</si>
  <si>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</si>
  <si>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</si>
  <si>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</si>
  <si>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</si>
  <si>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</si>
  <si>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</si>
  <si>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</si>
  <si>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</si>
  <si>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</si>
  <si>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</si>
  <si>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</si>
  <si>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</si>
  <si>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</si>
  <si>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</si>
  <si>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</si>
  <si>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</si>
  <si>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</si>
  <si>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</si>
  <si>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</si>
  <si>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</si>
  <si>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</si>
  <si>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</si>
  <si>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</si>
  <si>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</si>
  <si>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</si>
  <si>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</si>
  <si>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</si>
  <si>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</si>
  <si>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</si>
  <si>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</si>
  <si>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</si>
  <si>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</si>
  <si>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</si>
  <si>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</si>
  <si>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</si>
  <si>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</si>
  <si>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</si>
  <si>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</si>
  <si>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</si>
  <si>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</si>
  <si>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</si>
  <si>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</si>
  <si>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</si>
  <si>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</si>
  <si>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</si>
  <si>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</si>
  <si>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</si>
  <si>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</si>
  <si>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</si>
  <si>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</si>
  <si>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</si>
  <si>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</si>
  <si>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</si>
  <si>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</si>
  <si>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</si>
  <si>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</si>
  <si>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</si>
  <si>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</si>
  <si>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</si>
  <si>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</si>
  <si>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</si>
  <si>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</si>
  <si>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</si>
  <si>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</si>
  <si>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</si>
  <si>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</si>
  <si>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</si>
  <si>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</si>
  <si>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</si>
  <si>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</si>
  <si>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</si>
  <si>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</si>
  <si>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</si>
  <si>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</si>
  <si>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</si>
  <si>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</si>
  <si>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</si>
  <si>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</si>
  <si>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</si>
  <si>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</si>
  <si>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</si>
  <si>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</si>
  <si>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</si>
  <si>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</si>
  <si>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</si>
  <si>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</si>
  <si>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</si>
  <si>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</si>
  <si>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</si>
  <si>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</si>
  <si>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</si>
  <si>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</si>
  <si>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</si>
  <si>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</si>
  <si>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</si>
  <si>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</si>
  <si>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</si>
  <si>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</si>
  <si>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</si>
  <si>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</si>
  <si>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</si>
  <si>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</si>
  <si>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</si>
  <si>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</si>
  <si>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</si>
  <si>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</si>
  <si>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</si>
  <si>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</si>
  <si>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</si>
  <si>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</si>
  <si>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</si>
  <si>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</si>
  <si>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</si>
  <si>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</si>
  <si>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</si>
  <si>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</si>
  <si>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</si>
  <si>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</si>
  <si>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</si>
  <si>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</si>
  <si>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</si>
  <si>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</si>
  <si>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</si>
  <si>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</si>
  <si>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</si>
  <si>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</si>
  <si>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</si>
  <si>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</si>
  <si>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</si>
  <si>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</si>
  <si>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</si>
  <si>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</si>
  <si>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</si>
  <si>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</si>
  <si>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</si>
  <si>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</si>
  <si>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</si>
  <si>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</si>
  <si>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</si>
  <si>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</si>
  <si>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</si>
  <si>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</si>
  <si>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</si>
  <si>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</si>
  <si>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</si>
  <si>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</si>
  <si>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</si>
  <si>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</si>
  <si>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</si>
  <si>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</si>
  <si>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</si>
  <si>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</si>
  <si>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</si>
  <si>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</si>
  <si>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</si>
  <si>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</si>
  <si>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</si>
  <si>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</si>
  <si>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</si>
  <si>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</si>
  <si>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</si>
  <si>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</si>
  <si>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</si>
  <si>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</si>
  <si>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</si>
  <si>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</si>
  <si>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</si>
  <si>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</si>
  <si>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</si>
  <si>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</si>
  <si>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</si>
  <si>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</si>
  <si>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</si>
  <si>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</si>
  <si>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</si>
  <si>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</si>
  <si>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</si>
  <si>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</si>
  <si>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</si>
  <si>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</si>
  <si>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</si>
  <si>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</si>
  <si>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</si>
  <si>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</si>
  <si>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</si>
  <si>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</si>
  <si>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</si>
  <si>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</si>
  <si>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</si>
  <si>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</si>
  <si>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</si>
  <si>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</si>
  <si>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</si>
  <si>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</si>
  <si>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</si>
  <si>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</si>
  <si>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</si>
  <si>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</si>
  <si>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</si>
  <si>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</si>
  <si>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</si>
  <si>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</si>
  <si>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</si>
  <si>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</si>
  <si>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</si>
  <si>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</si>
  <si>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</si>
  <si>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</si>
  <si>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</si>
  <si>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</si>
  <si>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</si>
  <si>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</si>
  <si>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</si>
  <si>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</si>
  <si>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</si>
  <si>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</si>
  <si>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</si>
  <si>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</si>
  <si>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</si>
  <si>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</si>
  <si>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</si>
  <si>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</si>
  <si>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</si>
  <si>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</si>
  <si>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</si>
  <si>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</si>
  <si>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</si>
  <si>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</si>
  <si>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</si>
  <si>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</si>
  <si>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</si>
  <si>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</si>
  <si>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</si>
  <si>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</si>
  <si>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</si>
  <si>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</si>
  <si>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</si>
  <si>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</si>
  <si>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</si>
  <si>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</si>
  <si>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</si>
  <si>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</si>
  <si>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</si>
  <si>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</si>
  <si>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</si>
  <si>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</si>
  <si>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</si>
  <si>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</si>
  <si>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</si>
  <si>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</si>
  <si>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</si>
  <si>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</si>
  <si>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</si>
  <si>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</si>
  <si>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</si>
  <si>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</si>
  <si>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</si>
  <si>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</si>
  <si>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</si>
  <si>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</si>
  <si>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</si>
  <si>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</si>
  <si>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</si>
  <si>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</si>
  <si>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</si>
  <si>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</si>
  <si>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</si>
  <si>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</si>
  <si>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</si>
  <si>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</si>
  <si>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</si>
  <si>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</si>
  <si>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</si>
  <si>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</si>
  <si>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</si>
  <si>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</si>
  <si>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</si>
  <si>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</si>
  <si>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</si>
  <si>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</si>
  <si>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</si>
  <si>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</si>
  <si>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</si>
  <si>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</si>
  <si>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</si>
  <si>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</si>
  <si>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</si>
  <si>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</si>
  <si>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</si>
  <si>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</si>
  <si>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</si>
  <si>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</si>
  <si>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</si>
  <si>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</si>
  <si>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</si>
  <si>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</si>
  <si>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</si>
  <si>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</si>
  <si>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</si>
  <si>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</si>
  <si>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</si>
  <si>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</si>
  <si>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</si>
  <si>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</si>
  <si>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</si>
  <si>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</si>
  <si>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</si>
  <si>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</si>
  <si>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</si>
  <si>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</si>
  <si>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</si>
  <si>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</si>
  <si>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</si>
  <si>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</si>
  <si>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</si>
  <si>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</si>
  <si>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</si>
  <si>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</si>
  <si>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</si>
  <si>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</si>
  <si>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</si>
  <si>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</si>
  <si>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</si>
  <si>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</si>
  <si>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</si>
  <si>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</si>
  <si>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</si>
  <si>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</si>
  <si>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</si>
  <si>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</si>
  <si>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</si>
  <si>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</si>
  <si>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</si>
  <si>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</si>
  <si>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</si>
  <si>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</si>
  <si>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</si>
  <si>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</si>
  <si>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</si>
  <si>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</si>
  <si>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</si>
  <si>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</si>
  <si>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</si>
  <si>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</si>
  <si>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</si>
  <si>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</si>
  <si>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</si>
  <si>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</si>
  <si>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</si>
  <si>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</si>
  <si>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</si>
  <si>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</si>
  <si>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</si>
  <si>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</si>
  <si>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</si>
  <si>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</si>
  <si>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</si>
  <si>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</si>
  <si>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</si>
  <si>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</si>
  <si>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</si>
  <si>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</si>
  <si>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</si>
  <si>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</si>
  <si>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</si>
  <si>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</si>
  <si>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</si>
  <si>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</si>
  <si>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</si>
  <si>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</si>
  <si>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</si>
  <si>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</si>
  <si>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</si>
  <si>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</si>
  <si>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</si>
  <si>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</si>
  <si>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</si>
  <si>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</si>
  <si>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</si>
  <si>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</si>
  <si>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</si>
  <si>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</si>
  <si>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</si>
  <si>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</si>
  <si>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</si>
  <si>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</si>
  <si>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</si>
  <si>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</si>
  <si>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</si>
  <si>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</si>
  <si>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</si>
  <si>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</si>
  <si>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</si>
  <si>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</si>
  <si>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</si>
  <si>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</si>
  <si>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</si>
  <si>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</si>
  <si>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</si>
  <si>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</si>
  <si>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</si>
  <si>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</si>
  <si>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</si>
  <si>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</si>
  <si>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</si>
  <si>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</si>
  <si>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</si>
  <si>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</si>
  <si>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</si>
  <si>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</si>
  <si>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</si>
  <si>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</si>
  <si>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</si>
  <si>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</si>
  <si>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</si>
  <si>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</si>
  <si>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</si>
  <si>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</si>
  <si>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</si>
  <si>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</si>
  <si>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</si>
  <si>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</si>
  <si>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</si>
  <si>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</si>
  <si>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</si>
  <si>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</si>
  <si>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</si>
  <si>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</si>
  <si>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</si>
  <si>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</si>
  <si>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</si>
  <si>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</si>
  <si>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</si>
  <si>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</si>
  <si>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</si>
  <si>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</si>
  <si>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</si>
  <si>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</si>
  <si>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</si>
  <si>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</si>
  <si>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</si>
  <si>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</si>
  <si>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</si>
  <si>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</si>
  <si>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</si>
  <si>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</si>
  <si>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</si>
  <si>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</si>
  <si>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</si>
  <si>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</si>
  <si>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</si>
  <si>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</si>
  <si>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</si>
  <si>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</si>
  <si>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</si>
  <si>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</si>
  <si>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</si>
  <si>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</si>
  <si>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</si>
  <si>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</si>
  <si>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</si>
  <si>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</si>
  <si>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</si>
  <si>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</si>
  <si>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</si>
  <si>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</si>
  <si>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</si>
  <si>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</si>
  <si>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</si>
  <si>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</si>
  <si>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</si>
  <si>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</si>
  <si>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</si>
  <si>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</si>
  <si>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</si>
  <si>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</si>
  <si>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</si>
  <si>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</si>
  <si>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</si>
  <si>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</si>
  <si>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</si>
  <si>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</si>
  <si>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</si>
  <si>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</si>
  <si>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</si>
  <si>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</si>
  <si>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</si>
  <si>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</si>
  <si>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</si>
  <si>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</si>
  <si>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</si>
  <si>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</si>
  <si>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</si>
  <si>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</si>
  <si>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</si>
  <si>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</si>
  <si>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</si>
  <si>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</si>
  <si>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</si>
  <si>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</si>
  <si>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</si>
  <si>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</si>
  <si>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</si>
  <si>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</si>
  <si>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</si>
  <si>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</si>
  <si>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</si>
  <si>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</si>
  <si>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</si>
  <si>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</si>
  <si>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</si>
  <si>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</si>
  <si>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</si>
  <si>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</si>
  <si>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</si>
  <si>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</si>
  <si>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</si>
  <si>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</si>
  <si>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</si>
  <si>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</si>
  <si>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</si>
  <si>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</si>
  <si>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</si>
  <si>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</si>
  <si>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</si>
  <si>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</si>
  <si>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</si>
  <si>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</si>
  <si>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</si>
  <si>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</si>
  <si>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</si>
  <si>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</si>
  <si>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</si>
  <si>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</si>
  <si>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</si>
  <si>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</si>
  <si>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</si>
  <si>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</si>
  <si>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</si>
  <si>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</si>
  <si>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</si>
  <si>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</si>
  <si>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</si>
  <si>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</si>
  <si>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</si>
  <si>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</si>
  <si>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</si>
  <si>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</si>
  <si>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</si>
  <si>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</si>
  <si>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</si>
  <si>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</si>
  <si>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</si>
  <si>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</si>
  <si>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</si>
  <si>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</si>
  <si>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</si>
  <si>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</si>
  <si>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</si>
  <si>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</si>
  <si>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</si>
  <si>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</si>
  <si>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</si>
  <si>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</si>
  <si>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</si>
  <si>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</si>
  <si>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</si>
  <si>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</si>
  <si>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</si>
  <si>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</si>
  <si>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</si>
  <si>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</si>
  <si>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</si>
  <si>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</si>
  <si>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</si>
  <si>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</si>
  <si>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</si>
  <si>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</si>
  <si>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</si>
  <si>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</si>
  <si>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</si>
  <si>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</si>
  <si>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</si>
  <si>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</si>
  <si>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</si>
  <si>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</si>
  <si>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</si>
  <si>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</si>
  <si>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</si>
  <si>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</si>
  <si>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</si>
  <si>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</si>
  <si>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</si>
  <si>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</si>
  <si>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</si>
  <si>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</si>
  <si>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</si>
  <si>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</si>
  <si>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</si>
  <si>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</si>
  <si>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</si>
  <si>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</si>
  <si>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</si>
  <si>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</si>
  <si>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</si>
  <si>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</si>
  <si>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</si>
  <si>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</si>
  <si>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</si>
  <si>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</si>
  <si>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</si>
  <si>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</si>
  <si>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</si>
  <si>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</si>
  <si>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</si>
  <si>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</si>
  <si>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</si>
  <si>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</si>
  <si>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</si>
  <si>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</si>
  <si>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</si>
  <si>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</si>
  <si>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</si>
  <si>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</si>
  <si>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</si>
  <si>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</si>
  <si>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</si>
  <si>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</si>
  <si>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</si>
  <si>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</si>
  <si>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</si>
  <si>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</si>
  <si>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</si>
  <si>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</si>
  <si>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</si>
  <si>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</si>
  <si>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</si>
  <si>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</si>
  <si>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</si>
  <si>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</si>
  <si>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</si>
  <si>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</si>
  <si>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</si>
  <si>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</si>
  <si>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</si>
  <si>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</si>
  <si>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</si>
  <si>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</si>
  <si>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</si>
  <si>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</si>
  <si>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</si>
  <si>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</si>
  <si>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</si>
  <si>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</si>
  <si>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</si>
  <si>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</si>
  <si>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</si>
  <si>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</si>
  <si>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</si>
  <si>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</si>
  <si>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</si>
  <si>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</si>
  <si>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</si>
  <si>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</si>
  <si>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</si>
  <si>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</si>
  <si>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</si>
  <si>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</si>
  <si>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</si>
  <si>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</si>
  <si>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</si>
  <si>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</si>
  <si>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</si>
  <si>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</si>
  <si>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</si>
  <si>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</si>
  <si>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</si>
  <si>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</si>
  <si>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</si>
  <si>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</si>
  <si>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</si>
  <si>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</si>
  <si>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</si>
  <si>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</si>
  <si>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</si>
  <si>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</si>
  <si>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</si>
  <si>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</si>
  <si>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</si>
  <si>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</si>
  <si>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</si>
  <si>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</si>
  <si>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</si>
  <si>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</si>
  <si>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</si>
  <si>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</si>
  <si>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</si>
  <si>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</si>
  <si>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</si>
  <si>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</si>
  <si>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</si>
  <si>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</si>
  <si>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</si>
  <si>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</si>
  <si>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</si>
  <si>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</si>
  <si>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</si>
  <si>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</si>
  <si>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</si>
  <si>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</si>
  <si>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</si>
  <si>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</si>
  <si>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</si>
  <si>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</si>
  <si>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</si>
  <si>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</si>
  <si>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</si>
  <si>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</si>
  <si>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</si>
  <si>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</si>
  <si>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</si>
  <si>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</si>
  <si>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</si>
  <si>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</si>
  <si>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</si>
  <si>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</si>
  <si>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</si>
  <si>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</si>
  <si>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</si>
  <si>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</si>
  <si>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</si>
  <si>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</si>
  <si>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</si>
  <si>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</si>
  <si>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</si>
  <si>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</si>
  <si>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</si>
  <si>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</si>
  <si>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</si>
  <si>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</si>
  <si>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</si>
  <si>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</si>
  <si>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</si>
  <si>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</si>
  <si>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</si>
  <si>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</si>
  <si>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</si>
  <si>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</si>
  <si>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</si>
  <si>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</si>
  <si>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</si>
  <si>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</si>
  <si>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</si>
  <si>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</si>
  <si>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</si>
  <si>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</si>
  <si>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</si>
  <si>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</si>
  <si>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</si>
  <si>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</si>
  <si>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</si>
  <si>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</si>
  <si>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</si>
  <si>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</si>
  <si>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</si>
  <si>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</si>
  <si>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</si>
  <si>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</si>
  <si>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</si>
  <si>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</si>
  <si>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</si>
  <si>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</si>
  <si>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</si>
  <si>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</si>
  <si>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</si>
  <si>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</si>
  <si>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</si>
  <si>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</si>
  <si>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</si>
  <si>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</si>
  <si>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</si>
  <si>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</si>
  <si>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</si>
  <si>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</si>
  <si>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</si>
  <si>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</si>
  <si>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</si>
  <si>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</si>
  <si>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</si>
  <si>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</si>
  <si>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</si>
  <si>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</si>
  <si>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</si>
  <si>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</si>
  <si>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</si>
  <si>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</si>
  <si>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</si>
  <si>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</si>
  <si>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</si>
  <si>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</si>
  <si>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</si>
  <si>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</si>
  <si>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</si>
  <si>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</si>
  <si>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</si>
  <si>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</si>
  <si>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</si>
  <si>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</si>
  <si>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</si>
  <si>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</si>
  <si>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</si>
  <si>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</si>
  <si>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</si>
  <si>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</si>
  <si>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</si>
  <si>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</si>
  <si>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</si>
  <si>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</si>
  <si>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</si>
  <si>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</si>
  <si>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</si>
  <si>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</si>
  <si>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</si>
  <si>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</si>
  <si>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</si>
  <si>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</si>
  <si>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</si>
  <si>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</si>
  <si>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</si>
  <si>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</si>
  <si>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</si>
  <si>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</si>
  <si>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</si>
  <si>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</si>
  <si>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</si>
  <si>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</si>
  <si>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</si>
  <si>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</si>
  <si>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</si>
  <si>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</si>
  <si>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</si>
  <si>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</si>
  <si>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</si>
  <si>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</si>
  <si>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</si>
  <si>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</si>
  <si>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</si>
  <si>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</si>
  <si>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</si>
  <si>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</si>
  <si>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</si>
  <si>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</si>
  <si>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</si>
  <si>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</si>
  <si>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</si>
  <si>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</si>
  <si>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</si>
  <si>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</si>
  <si>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</si>
  <si>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</si>
  <si>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</si>
  <si>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</si>
  <si>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</si>
  <si>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</si>
  <si>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</si>
  <si>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</si>
  <si>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</si>
  <si>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</si>
  <si>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</si>
  <si>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</si>
  <si>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</si>
  <si>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</si>
  <si>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</si>
  <si>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</si>
  <si>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</si>
  <si>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</si>
  <si>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</si>
  <si>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</si>
  <si>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</si>
  <si>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</si>
  <si>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</si>
  <si>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</si>
  <si>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</si>
  <si>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</si>
  <si>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</si>
  <si>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</si>
  <si>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</si>
  <si>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</si>
  <si>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</si>
  <si>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</si>
  <si>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</si>
  <si>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</si>
  <si>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</si>
  <si>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</si>
  <si>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</si>
  <si>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</si>
  <si>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</si>
  <si>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</si>
  <si>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</si>
  <si>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</si>
  <si>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</si>
  <si>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</si>
  <si>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</si>
  <si>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</si>
  <si>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</si>
  <si>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</si>
  <si>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</si>
  <si>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</si>
  <si>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</si>
  <si>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</si>
  <si>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</si>
  <si>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</si>
  <si>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</si>
  <si>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</si>
  <si>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</si>
  <si>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</si>
  <si>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</si>
  <si>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</si>
  <si>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</si>
  <si>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</si>
  <si>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</si>
  <si>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</si>
  <si>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</si>
  <si>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</si>
  <si>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</si>
  <si>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</si>
  <si>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</si>
  <si>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</si>
  <si>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</si>
  <si>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</si>
  <si>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</si>
  <si>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</si>
  <si>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</si>
  <si>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</si>
  <si>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</si>
  <si>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</si>
  <si>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</si>
  <si>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</si>
  <si>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</si>
  <si>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</si>
  <si>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</si>
  <si>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</si>
  <si>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</si>
  <si>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</si>
  <si>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</si>
  <si>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</si>
  <si>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</si>
  <si>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</si>
  <si>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</si>
  <si>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</si>
  <si>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</si>
  <si>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</si>
  <si>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</si>
  <si>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</si>
  <si>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</si>
  <si>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</si>
  <si>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</si>
  <si>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</si>
  <si>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</si>
  <si>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</si>
  <si>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</si>
  <si>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</si>
  <si>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</si>
  <si>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</si>
  <si>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</si>
  <si>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</si>
  <si>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</si>
  <si>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</si>
  <si>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</si>
  <si>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</si>
  <si>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</si>
  <si>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</si>
  <si>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</si>
  <si>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</si>
  <si>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</si>
  <si>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</si>
  <si>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</si>
  <si>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</si>
  <si>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</si>
  <si>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</si>
  <si>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</si>
  <si>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</si>
  <si>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</si>
  <si>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</si>
  <si>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</si>
  <si>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</si>
  <si>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</si>
  <si>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</si>
  <si>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</si>
  <si>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</si>
  <si>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</si>
  <si>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</si>
  <si>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</si>
  <si>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</si>
  <si>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</si>
  <si>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</si>
  <si>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</si>
  <si>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</si>
  <si>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</si>
  <si>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</si>
  <si>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</si>
  <si>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</si>
  <si>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</si>
  <si>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</si>
  <si>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</si>
  <si>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</si>
  <si>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</si>
  <si>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</si>
  <si>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</si>
  <si>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</si>
  <si>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</si>
  <si>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</si>
  <si>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</si>
  <si>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</si>
  <si>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</si>
  <si>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</si>
  <si>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</si>
  <si>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</si>
  <si>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</si>
  <si>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</si>
  <si>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</si>
  <si>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</si>
  <si>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</si>
  <si>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</si>
  <si>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</si>
  <si>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</si>
  <si>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</si>
  <si>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</si>
  <si>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</si>
  <si>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</si>
  <si>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</si>
  <si>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</si>
  <si>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</si>
  <si>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</si>
  <si>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</si>
  <si>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</si>
  <si>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</si>
  <si>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</si>
  <si>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</si>
  <si>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</si>
  <si>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</si>
  <si>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</si>
  <si>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</si>
  <si>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</si>
  <si>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</si>
  <si>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</si>
  <si>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</si>
  <si>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</si>
  <si>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</si>
  <si>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</si>
  <si>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</si>
  <si>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</si>
  <si>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</si>
  <si>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</si>
  <si>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</si>
  <si>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</si>
  <si>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</si>
  <si>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</si>
  <si>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</si>
  <si>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</si>
  <si>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</si>
  <si>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</si>
  <si>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</si>
  <si>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</si>
  <si>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</si>
  <si>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</si>
  <si>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</si>
  <si>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</si>
  <si>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</si>
  <si>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</si>
  <si>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</si>
  <si>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</si>
  <si>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</si>
  <si>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</si>
  <si>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</si>
  <si>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</si>
  <si>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</si>
  <si>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</si>
  <si>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</si>
  <si>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</si>
  <si>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</si>
  <si>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</si>
  <si>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</si>
  <si>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</si>
  <si>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</si>
  <si>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</si>
  <si>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</si>
  <si>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</si>
  <si>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</si>
  <si>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</si>
  <si>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</si>
  <si>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</si>
  <si>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</si>
  <si>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</si>
  <si>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</si>
  <si>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</si>
  <si>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</si>
  <si>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</si>
  <si>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</si>
  <si>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</si>
  <si>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</si>
  <si>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</si>
  <si>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</si>
  <si>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</si>
  <si>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</si>
  <si>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</si>
  <si>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</si>
  <si>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</si>
  <si>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</si>
  <si>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</si>
  <si>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</si>
  <si>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</si>
  <si>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</si>
  <si>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</si>
  <si>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</si>
  <si>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</si>
  <si>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</si>
  <si>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</si>
  <si>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</si>
  <si>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</si>
  <si>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</si>
  <si>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</si>
  <si>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</si>
  <si>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</si>
  <si>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</si>
  <si>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</si>
  <si>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</si>
  <si>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</si>
  <si>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</si>
  <si>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</si>
  <si>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</si>
  <si>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</si>
  <si>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</si>
  <si>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</si>
  <si>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</si>
  <si>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</si>
  <si>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</si>
  <si>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</si>
  <si>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</si>
  <si>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</si>
  <si>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</si>
  <si>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</si>
  <si>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</si>
  <si>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</si>
  <si>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</si>
  <si>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</si>
  <si>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</si>
  <si>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</si>
  <si>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</si>
  <si>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</si>
  <si>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PCM-20251111-00000364</t>
  </si>
  <si>
    <t>.</t>
  </si>
  <si>
    <t xml:space="preserve"> PCM-20250215-00000830 </t>
  </si>
  <si>
    <t>LTE site still down and  site located in aramco area access issue need special permission</t>
  </si>
  <si>
    <t>PCM-20251111-00000219</t>
  </si>
  <si>
    <t>was access night issue as located at USF area /need 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</si>
  <si>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</si>
  <si>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</si>
  <si>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</si>
  <si>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</si>
  <si>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</si>
  <si>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</si>
  <si>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</si>
  <si>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</si>
  <si>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PCM-20251111-00000133</t>
  </si>
  <si>
    <t>TE issue , 2G Sectors still down , team found sceco power available in the building and building main gate is lock, as per the owner no one in the building now and team will try to access by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</si>
</sst>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 totalsRowShown="0" headerRowDxfId="157" dataDxfId="156" headerRowBorderDxfId="154" tableBorderDxfId="155" totalsRowBorderDxfId="153">
  <autoFilter ref="A1:CJ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309.30413287036936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45972.252558796295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45972.252558796295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45972.252558796295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45972.252558796295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45972.252558796295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45972.252558796295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45972.252558796295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45972.252558796295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45972.252558796295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45972.252558796295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45972.252558796295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45972.252558796295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45972.252558796295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45972.252558796295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45972.252558796295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45972.252558796295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45972.252558796295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45972.252558796295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45972.252558796295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45972.252558796295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45972.252558796295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45972.252558796295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45972.252558796295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45972.252558796295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45972.252558796295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45972.252558796295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45972.252558796295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45972.252558796295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45972.252558796295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45972.252558796295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45972.252558796295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45972.252558796295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45972.252558796295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45972.252558796295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45972.252558796295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45972.252558796295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45972.252558796295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45972.252558796295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45972.252558796295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45972.252558796295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45972.252558796295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45972.252558796295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45972.252558796295</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45972.252558796295</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B7E0AFF0-C629-42DF-8C31-68BC7897B774}"/>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
  <sheetViews>
    <sheetView tabSelected="1" workbookViewId="0">
      <selection activeCell="F5" sqref="F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147.25272083333402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21559</v>
      </c>
      <c r="E4" s="103" t="s">
        <v>39021</v>
      </c>
      <c r="F4" s="104">
        <v>45972.243587962963</v>
      </c>
      <c r="G4" s="105">
        <f t="shared" ref="G4:G23" ca="1" si="1">IFERROR(NOW()-F4,"-")</f>
        <v>8.9708333325688727E-3</v>
      </c>
      <c r="H4" s="104">
        <v>45972.237523148149</v>
      </c>
      <c r="I4" s="18" t="str">
        <f>IFERROR(VLOOKUP(D4,DB!A:F,6,0),"")</f>
        <v>Generator-SG</v>
      </c>
      <c r="J4" s="18" t="str">
        <f>IFERROR(VLOOKUP(D4,DB!A:G,7,0),"")</f>
        <v>Vandalized</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45972.252558796295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45972.252558796295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45972.252558796295</v>
      </c>
      <c r="H7" s="104"/>
      <c r="I7" s="18" t="str">
        <f>IFERROR(VLOOKUP(D7,DB!A:F,6,0),"")</f>
        <v/>
      </c>
      <c r="J7" s="18" t="str">
        <f>IFERROR(VLOOKUP(D7,DB!A:G,7,0),"")</f>
        <v/>
      </c>
      <c r="K7" s="19" t="s">
        <v>39106</v>
      </c>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45972.252558796295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45972.252558796295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45972.252558796295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45972.252558796295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45972.252558796295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45972.252558796295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45972.252558796295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45972.252558796295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45972.252558796295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45972.252558796295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45972.252558796295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45972.252558796295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45972.252558796295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45972.252558796295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45972.252558796295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45972.252558796295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2">IFERROR(NOW()-F24,"-")</f>
        <v>45972.252558796295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2"/>
        <v>45972.252558796295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45972.252558796295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45972.252558796295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45972.252558796295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45972.252558796295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27"/>
      <c r="B30" s="128" t="str">
        <f>IFERROR(VLOOKUP(D30,DB!A:K,11,0),"")</f>
        <v/>
      </c>
      <c r="C30" s="128"/>
      <c r="D30" s="128"/>
      <c r="E30" s="129"/>
      <c r="F30" s="130"/>
      <c r="G30" s="131">
        <f t="shared" ca="1" si="2"/>
        <v>45972.252558796295</v>
      </c>
      <c r="H30" s="130"/>
      <c r="I30" s="128" t="str">
        <f>IFERROR(VLOOKUP(D30,DB!A:F,6,0),"")</f>
        <v/>
      </c>
      <c r="J30" s="128" t="str">
        <f>IFERROR(VLOOKUP(D30,DB!A:G,7,0),"")</f>
        <v/>
      </c>
      <c r="K30" s="132"/>
      <c r="L30" s="128" t="str">
        <f>IFERROR(VLOOKUP(D30,DB!A:I,9,0),"")</f>
        <v/>
      </c>
      <c r="M30" s="128"/>
      <c r="N30" s="128"/>
      <c r="O30" s="128"/>
      <c r="P30" s="128"/>
      <c r="Q30" s="128"/>
      <c r="R30" s="128"/>
      <c r="S30" s="128"/>
      <c r="T30" s="128"/>
      <c r="U30" s="128"/>
      <c r="V30" s="128"/>
      <c r="W30" s="128"/>
      <c r="X30" s="128"/>
      <c r="Y30" s="128"/>
      <c r="Z30" s="128"/>
      <c r="AA30" s="128"/>
      <c r="AB30" s="128"/>
      <c r="AC30" s="128"/>
      <c r="AD30" s="128"/>
      <c r="AE30" s="128"/>
      <c r="AF30" s="128"/>
      <c r="AG30" s="128"/>
      <c r="AH30" s="128"/>
      <c r="AI30" s="128"/>
      <c r="AJ30" s="128"/>
      <c r="AK30" s="128"/>
      <c r="AL30" s="128"/>
      <c r="AM30" s="128"/>
      <c r="AN30" s="128"/>
      <c r="AO30" s="128"/>
      <c r="AP30" s="128"/>
      <c r="AQ30" s="128"/>
      <c r="AR30" s="128"/>
      <c r="AS30" s="128"/>
      <c r="AT30" s="128"/>
      <c r="AU30" s="128"/>
      <c r="AV30" s="128"/>
      <c r="AW30" s="128"/>
      <c r="AX30" s="128"/>
      <c r="AY30" s="128"/>
      <c r="AZ30" s="128"/>
      <c r="BA30" s="128"/>
      <c r="BB30" s="128"/>
      <c r="BC30" s="128"/>
      <c r="BD30" s="128"/>
      <c r="BE30" s="128"/>
      <c r="BF30" s="128"/>
      <c r="BG30" s="128"/>
      <c r="BH30" s="128"/>
      <c r="BI30" s="128"/>
      <c r="BJ30" s="128"/>
      <c r="BK30" s="128"/>
      <c r="BL30" s="128"/>
      <c r="BM30" s="128"/>
      <c r="BN30" s="128"/>
      <c r="BO30" s="128"/>
      <c r="BP30" s="128"/>
      <c r="BQ30" s="128"/>
      <c r="BR30" s="128"/>
      <c r="BS30" s="128"/>
      <c r="BT30" s="128"/>
      <c r="BU30" s="128"/>
      <c r="BV30" s="128"/>
      <c r="BW30" s="128"/>
      <c r="BX30" s="128"/>
      <c r="BY30" s="128"/>
      <c r="BZ30" s="128"/>
      <c r="CA30" s="128"/>
      <c r="CB30" s="128"/>
      <c r="CC30" s="128"/>
      <c r="CD30" s="128"/>
      <c r="CE30" s="128"/>
      <c r="CF30" s="128"/>
      <c r="CG30" s="128"/>
      <c r="CH30" s="128"/>
      <c r="CI30" s="128"/>
      <c r="CJ30" s="133"/>
    </row>
  </sheetData>
  <dataValidations count="2">
    <dataValidation allowBlank="1" showInputMessage="1" showErrorMessage="1" sqref="E1" xr:uid="{4D935161-CDD3-4592-B877-3FB59C99E142}"/>
    <dataValidation type="list" allowBlank="1" showInputMessage="1" showErrorMessage="1" sqref="E3:E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45972.252558796295</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45972.252558796295</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45972.252558796295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45972.252558796295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45972.252558796295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45972.252558796295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45972.252558796295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45972.252558796295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45972.252558796295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45972.252558796295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45972.252558796295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45972.252558796295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45972.252558796295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45972.252558796295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45972.252558796295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45972.252558796295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45972.252558796295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45972.252558796295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45972.252558796295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45972.252558796295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45972.252558796295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45972.252558796295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45972.252558796295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45972.252558796295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45972.252558796295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45972.252558796295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45972.252558796295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45972.252558796295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45972.252558796295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45972.252558796295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45972.252558796295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45972.252558796295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45972.252558796295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45972.252558796295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45972.252558796295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45972.252558796295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45972.252558796295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45972.252558796295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45972.252558796295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45972.252558796295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45972.252558796295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45972.252558796295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45972.252558796295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45972.252558796295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45972.252558796295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45972.252558796295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45972.252558796295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45972.252558796295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45972.252558796295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45972.252558796295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45972.252558796295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45972.252558796295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45972.252558796295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45972.252558796295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45972.252558796295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45972.252558796295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45972.252558796295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45972.252558796295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45972.252558796295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45972.252558796295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45972.252558796295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45972.252558796295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45972.252558796295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45972.252558796295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45972.252558796295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45972.252558796295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45972.252558796295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45972.252558796295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45972.252558796295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45972.252558796295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45972.252558796295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45972.252558796295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45972.252558796295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45972.252558796295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45972.252558796295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45972.252558796295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45972.252558796295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45972.252558796295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45972.252558796295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45972.252558796295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45972.252558796295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45972.252558796295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45972.252558796295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45972.252558796295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45972.252558796295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45972.252558796295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45972.252558796295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45972.252558796295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45972.252558796295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45972.252558796295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45972.252558796295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45972.252558796295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45972.252558796295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45972.252558796295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45972.252558796295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45972.252558796295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45972.252558796295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45972.252558796295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45972.252558796295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45972.252558796295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45972.252558796295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45972.252558796295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45972.252558796295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45972.252558796295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45972.252558796295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45972.252558796295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45972.252558796295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45972.252558796295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45972.252558796295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45972.252558796295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45972.252558796295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45972.252558796295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45972.252558796295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45972.252558796295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45972.252558796295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45972.252558796295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45972.252558796295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45972.252558796295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45972.252558796295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45972.252558796295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45972.252558796295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45972.252558796295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45972.252558796295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45972.252558796295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45972.252558796295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45972.252558796295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45972.252558796295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45972.252558796295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45972.252558796295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45972.252558796295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45972.252558796295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45972.252558796295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45972.252558796295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45972.252558796295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45972.252558796295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45972.252558796295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45972.252558796295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45972.252558796295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45972.252558796295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45972.252558796295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45972.252558796295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45972.252558796295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45972.252558796295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45972.252558796295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45972.252558796295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45972.252558796295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45972.252558796295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45972.252558796295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45972.252558796295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45972.252558796295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45972.252558796295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45972.252558796295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45972.252558796295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45972.252558796295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45972.252558796295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45972.252558796295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45972.252558796295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45972.252558796295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45972.252558796295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45972.252558796295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45972.252558796295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45972.252558796295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45972.252558796295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45972.252558796295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45972.252558796295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45972.252558796295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45972.252558796295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45972.252558796295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45972.252558796295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45972.252558796295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45972.252558796295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45972.252558796295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45972.252558796295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45972.252558796295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45972.252558796295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45972.252558796295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45972.252558796295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45972.252558796295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45972.252558796295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45972.252558796295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45972.252558796295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45972.252558796295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45972.252558796295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45972.252558796295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45972.252558796295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45972.252558796295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45972.252558796295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45972.252558796295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45972.252558796295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45972.252558796295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45972.252558796295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45972.252558796295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45972.252558796295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45972.252558796295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45972.252558796295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45972.252558796295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45972.252558796295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45972.252558796295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45972.252558796295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45972.252558796295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45972.252558796295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45972.252558796295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45972.252558796295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45972.252558796295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45972.252558796295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45972.252558796295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45972.252558796295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45972.252558796295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45972.252558796295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45972.252558796295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45972.252558796295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45972.252558796295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45972.252558796295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45972.252558796295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45972.252558796295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45972.252558796295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45972.252558796295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45972.252558796295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45972.252558796295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45972.252558796295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45972.252558796295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45972.252558796295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45972.252558796295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45972.252558796295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45972.252558796295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45972.252558796295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45972.252558796295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45972.252558796295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45972.252558796295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45972.252558796295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45972.252558796295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45972.252558796295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45972.252558796295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45972.252558796295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45972.252558796295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45972.252558796295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45972.252558796295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45972.252558796295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45972.252558796295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45972.252558796295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45972.252558796295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45972.252558796295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45972.252558796295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45972.252558796295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45972.252558796295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45972.252558796295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45972.252558796295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45972.252558796295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45972.252558796295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45972.252558796295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45972.252558796295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45972.252558796295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45972.252558796295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45972.252558796295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45972.252558796295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45972.252558796295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45972.252558796295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45972.252558796295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45972.252558796295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45972.252558796295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45972.252558796295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45972.252558796295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45972.252558796295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45972.252558796295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45972.252558796295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45972.252558796295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45972.252558796295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45972.252558796295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45972.252558796295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45972.252558796295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45972.252558796295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45972.252558796295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45972.252558796295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45972.252558796295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45972.252558796295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45972.252558796295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45972.252558796295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45972.252558796295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45972.252558796295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45972.252558796295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45972.252558796295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45972.252558796295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45972.252558796295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45972.252558796295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45972.252558796295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45972.252558796295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45972.252558796295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45972.252558796295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45972.252558796295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45972.252558796295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45972.252558796295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45972.252558796295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45972.252558796295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45972.252558796295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45972.252558796295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45972.252558796295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45972.252558796295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45972.252558796295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45972.252558796295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45972.252558796295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45972.252558796295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45972.252558796295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45972.252558796295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45972.252558796295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45972.252558796295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45972.252558796295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45972.252558796295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45972.252558796295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45972.252558796295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45972.252558796295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45972.252558796295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45972.252558796295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45972.252558796295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45972.252558796295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45972.252558796295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45972.252558796295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45972.252558796295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45972.252558796295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45972.252558796295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45972.252558796295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45972.252558796295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45972.252558796295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45972.252558796295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45972.252558796295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45972.252558796295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45972.252558796295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45972.252558796295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45972.252558796295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45972.252558796295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45972.252558796295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45972.252558796295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45972.252558796295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45972.252558796295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45972.252558796295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45972.252558796295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45972.252558796295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45972.252558796295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45972.252558796295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45972.252558796295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45972.252558796295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45972.252558796295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45972.252558796295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45972.252558796295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45972.252558796295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45972.252558796295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45972.252558796295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45972.252558796295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45972.252558796295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45972.252558796295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45972.252558796295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45972.252558796295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45972.252558796295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45972.252558796295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45972.252558796295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45972.252558796295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45972.252558796295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45972.252558796295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45972.252558796295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45972.252558796295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45972.252558796295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45972.252558796295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45972.252558796295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45972.252558796295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45972.252558796295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45972.252558796295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45972.252558796295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45972.252558796295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45972.252558796295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45972.252558796295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45972.252558796295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45972.252558796295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45972.252558796295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45972.252558796295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45972.252558796295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45972.252558796295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45972.252558796295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45972.252558796295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45972.252558796295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45972.252558796295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45972.252558796295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45972.252558796295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45972.252558796295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45972.252558796295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45972.252558796295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45972.252558796295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45972.252558796295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45972.252558796295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45972.252558796295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45972.252558796295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45972.252558796295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45972.252558796295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45972.252558796295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45972.252558796295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45972.252558796295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45972.252558796295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45972.252558796295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45972.252558796295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45972.252558796295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45972.252558796295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45972.252558796295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45972.252558796295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45972.252558796295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45972.252558796295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45972.252558796295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45972.252558796295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45972.252558796295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45972.252558796295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45972.252558796295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45972.252558796295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45972.252558796295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45972.252558796295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45972.252558796295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45972.252558796295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45972.252558796295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45972.252558796295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45972.252558796295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45972.252558796295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45972.252558796295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45972.252558796295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45972.252558796295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45972.252558796295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45972.252558796295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45972.252558796295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45972.252558796295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45972.252558796295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45972.252558796295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45972.252558796295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45972.252558796295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45972.252558796295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45972.252558796295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45972.252558796295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45972.252558796295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45972.252558796295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45972.252558796295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45972.252558796295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45972.252558796295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45972.252558796295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45972.252558796295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45972.252558796295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45972.252558796295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45972.252558796295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45972.252558796295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45972.252558796295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45972.252558796295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45972.252558796295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45972.252558796295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45972.252558796295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45972.252558796295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45972.252558796295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45972.252558796295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45972.252558796295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45972.252558796295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45972.252558796295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45972.252558796295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45972.252558796295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45972.252558796295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45972.252558796295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45972.252558796295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45972.252558796295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45972.252558796295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45972.252558796295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45972.252558796295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45972.252558796295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45972.252558796295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45972.252558796295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45972.252558796295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45972.252558796295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45972.252558796295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45972.252558796295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45972.252558796295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45972.252558796295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45972.252558796295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45972.252558796295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45972.252558796295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45972.252558796295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45972.252558796295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45972.252558796295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45972.252558796295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45972.252558796295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45972.252558796295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45972.252558796295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45972.252558796295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45972.252558796295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45972.252558796295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45972.252558796295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45972.252558796295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45972.252558796295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45972.252558796295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45972.252558796295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45972.252558796295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45972.252558796295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45972.252558796295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45972.252558796295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45972.252558796295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45972.252558796295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45972.252558796295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45972.252558796295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45972.252558796295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45972.252558796295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45972.252558796295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45972.252558796295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45972.252558796295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45972.252558796295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45972.252558796295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45972.252558796295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45972.252558796295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45972.252558796295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45972.252558796295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45972.252558796295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45972.252558796295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45972.252558796295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45972.252558796295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45972.252558796295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45972.252558796295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45972.252558796295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45972.252558796295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45972.252558796295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45972.252558796295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45972.252558796295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45972.252558796295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45972.252558796295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45972.252558796295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45972.252558796295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45972.252558796295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45972.252558796295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45972.252558796295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45972.252558796295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45972.252558796295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45972.252558796295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45972.252558796295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45972.252558796295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45972.252558796295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45972.252558796295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45972.252558796295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45972.252558796295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45972.252558796295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45972.252558796295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45972.252558796295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45972.252558796295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45972.252558796295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45972.252558796295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45972.252558796295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45972.252558796295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45972.252558796295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45972.252558796295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45972.252558796295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45972.252558796295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45972.252558796295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45972.252558796295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45972.252558796295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45972.252558796295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45972.252558796295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45972.252558796295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45972.252558796295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45972.252558796295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45972.252558796295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45972.252558796295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45972.252558796295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45972.252558796295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45972.252558796295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45972.252558796295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45972.252558796295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45972.252558796295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45972.252558796295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45972.252558796295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45972.252558796295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45972.252558796295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45972.252558796295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45972.252558796295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45972.252558796295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45972.252558796295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45972.252558796295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45972.252558796295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45972.252558796295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45972.252558796295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45972.252558796295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45972.252558796295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45972.252558796295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45972.252558796295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45972.252558796295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45972.252558796295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45972.252558796295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45972.252558796295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45972.252558796295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45972.252558796295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45972.252558796295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45972.252558796295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45972.252558796295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45972.252558796295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45972.252558796295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45972.252558796295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45972.252558796295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45972.252558796295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45972.252558796295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45972.252558796295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45972.252558796295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45972.252558796295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45972.252558796295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45972.252558796295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45972.252558796295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45972.252558796295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45972.252558796295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45972.252558796295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45972.252558796295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45972.252558796295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45972.252558796295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45972.252558796295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45972.252558796295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45972.252558796295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45972.252558796295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45972.252558796295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45972.252558796295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45972.252558796295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45972.252558796295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45972.252558796295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45972.252558796295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45972.252558796295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45972.252558796295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45972.252558796295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45972.252558796295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45972.252558796295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45972.252558796295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45972.252558796295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45972.252558796295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45972.252558796295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45972.252558796295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45972.252558796295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45972.252558796295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45972.252558796295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45972.252558796295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45972.252558796295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45972.252558796295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45972.252558796295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45972.252558796295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45972.252558796295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45972.252558796295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45972.252558796295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45972.252558796295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45972.252558796295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45972.252558796295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45972.252558796295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45972.252558796295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45972.252558796295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45972.252558796295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45972.252558796295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45972.252558796295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45972.252558796295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45972.252558796295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45972.252558796295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45972.252558796295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45972.252558796295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45972.252558796295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45972.252558796295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45972.252558796295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45972.252558796295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45972.252558796295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45972.252558796295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45972.252558796295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45972.252558796295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45972.252558796295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45972.252558796295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45972.252558796295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45972.252558796295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45972.252558796295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45972.252558796295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45972.252558796295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45972.252558796295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45972.252558796295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45972.252558796295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45972.252558796295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45972.252558796295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45972.252558796295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45972.252558796295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45972.252558796295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45972.252558796295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45972.252558796295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45972.252558796295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45972.252558796295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45972.252558796295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45972.252558796295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45972.252558796295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45972.252558796295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45972.252558796295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45972.252558796295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45972.252558796295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45972.252558796295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45972.252558796295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45972.252558796295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45972.252558796295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45972.252558796295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45972.252558796295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45972.252558796295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45972.252558796295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45972.252558796295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45972.252558796295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45972.252558796295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45972.252558796295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45972.252558796295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45972.252558796295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45972.252558796295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45972.252558796295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45972.252558796295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45972.252558796295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45972.252558796295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45972.252558796295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45972.252558796295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45972.252558796295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45972.252558796295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45972.252558796295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45972.252558796295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45972.252558796295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45972.252558796295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45972.252558796295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45972.252558796295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45972.252558796295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45972.252558796295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45972.252558796295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45972.252558796295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45972.252558796295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45972.252558796295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45972.252558796295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45972.252558796295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45972.252558796295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45972.252558796295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45972.252558796295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45972.252558796295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45972.252558796295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45972.252558796295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45972.252558796295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45972.252558796295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45972.252558796295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45972.252558796295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45972.252558796295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45972.252558796295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45972.252558796295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45972.252558796295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45972.252558796295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45972.252558796295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45972.252558796295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45972.252558796295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45972.252558796295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45972.252558796295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45972.252558796295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45972.252558796295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45972.252558796295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45972.252558796295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45972.252558796295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45972.252558796295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45972.252558796295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45972.252558796295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45972.252558796295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45972.252558796295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45972.252558796295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45972.252558796295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45972.252558796295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45972.252558796295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45972.252558796295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45972.252558796295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45972.252558796295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45972.252558796295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45972.252558796295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45972.252558796295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45972.252558796295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45972.252558796295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45972.252558796295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45972.252558796295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45972.252558796295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45972.252558796295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45972.252558796295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45972.252558796295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45972.252558796295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45972.252558796295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45972.252558796295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45972.252558796295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45972.252558796295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45972.252558796295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45972.252558796295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45972.252558796295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45972.252558796295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45972.252558796295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45972.252558796295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45972.252558796295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45972.252558796295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45972.252558796295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45972.252558796295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45972.252558796295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45972.252558796295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45972.252558796295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45972.252558796295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45972.252558796295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45972.252558796295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45972.252558796295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45972.252558796295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45972.252558796295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45972.252558796295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45972.252558796295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45972.252558796295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45972.252558796295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45972.252558796295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45972.252558796295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45972.252558796295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45972.252558796295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45972.252558796295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45972.252558796295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45972.252558796295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45972.252558796295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45972.252558796295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45972.252558796295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45972.252558796295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45972.252558796295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45972.252558796295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45972.252558796295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45972.252558796295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45972.252558796295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45972.252558796295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45972.252558796295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45972.252558796295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45972.252558796295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45972.252558796295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45972.252558796295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45972.252558796295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45972.252558796295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45972.252558796295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45972.252558796295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45972.252558796295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45972.252558796295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45972.252558796295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45972.252558796295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45972.252558796295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45972.252558796295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45972.252558796295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45972.252558796295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45972.252558796295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45972.252558796295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45972.252558796295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45972.252558796295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45972.252558796295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45972.252558796295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45972.252558796295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45972.252558796295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45972.252558796295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45972.252558796295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45972.252558796295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45972.252558796295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45972.252558796295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45972.252558796295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45972.252558796295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45972.252558796295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45972.252558796295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45972.252558796295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45972.252558796295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45972.252558796295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45972.252558796295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45972.252558796295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45972.252558796295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45972.252558796295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45972.252558796295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45972.252558796295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45972.252558796295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45972.252558796295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45972.252558796295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45972.252558796295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45972.252558796295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45972.252558796295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45972.252558796295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45972.252558796295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45972.252558796295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45972.252558796295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45972.252558796295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45972.252558796295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45972.252558796295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45972.252558796295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45972.252558796295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45972.252558796295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45972.252558796295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45972.252558796295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45972.252558796295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45972.252558796295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45972.252558796295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45972.252558796295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45972.252558796295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45972.252558796295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45972.252558796295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45972.252558796295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45972.252558796295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45972.252558796295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45972.252558796295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45972.252558796295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45972.252558796295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45972.252558796295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45972.252558796295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45972.252558796295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45972.252558796295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45972.252558796295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45972.252558796295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45972.252558796295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45972.252558796295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45972.252558796295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45972.252558796295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45972.252558796295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45972.252558796295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45972.252558796295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45972.252558796295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45972.252558796295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45972.252558796295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45972.252558796295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45972.252558796295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45972.252558796295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45972.252558796295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45972.252558796295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45972.252558796295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45972.252558796295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45972.252558796295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45972.252558796295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45972.252558796295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45972.252558796295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45972.252558796295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45972.252558796295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45972.252558796295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45972.252558796295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45972.252558796295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45972.252558796295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45972.252558796295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45972.252558796295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45972.252558796295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45972.252558796295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45972.252558796295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45972.252558796295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45972.252558796295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45972.252558796295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45972.252558796295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45972.252558796295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45972.252558796295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45972.252558796295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45972.252558796295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45972.252558796295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45972.252558796295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45972.252558796295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45972.252558796295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45972.252558796295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45972.252558796295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45972.252558796295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45972.252558796295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45972.252558796295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45972.252558796295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45972.252558796295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45972.252558796295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45972.252558796295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45972.252558796295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45972.252558796295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45972.252558796295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45972.252558796295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45972.252558796295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45972.252558796295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45972.252558796295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45972.252558796295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45972.252558796295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45972.252558796295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45972.252558796295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45972.252558796295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45972.252558796295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45972.252558796295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45972.252558796295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45972.252558796295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45972.252558796295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45972.252558796295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45972.252558796295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45972.252558796295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45972.252558796295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45972.252558796295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45972.252558796295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45972.252558796295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45972.252558796295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45972.252558796295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45972.252558912034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45972.252558912034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45972.252558912034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45972.252558912034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45972.252558912034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45972.252558912034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45972.252558912034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45972.252558912034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45972.252558912034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45972.252558912034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45972.252558912034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45972.252558912034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45972.252558912034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45972.252558912034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45972.252558912034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45972.252558912034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45972.252558912034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45972.252558912034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45972.252558912034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45972.252558912034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45972.252558912034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45972.252558912034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45972.252558912034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45972.252558912034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45972.252558912034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45972.252558912034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45972.252558912034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45972.252558912034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45972.252558912034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45972.252558912034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45972.252558912034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45972.252558912034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45972.252558912034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45972.252558912034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45972.252558912034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45972.252558912034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45972.252558912034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45972.252558912034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45972.252558912034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45972.252558912034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45972.252558912034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45972.252558912034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45972.252558912034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45972.252558912034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45972.252558912034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45972.252558912034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45972.252558912034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45972.252558912034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45972.252558912034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45972.252558912034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45972.252558912034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45972.252558912034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45972.252558912034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45972.252558912034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45972.252558912034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45972.252558912034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45972.252558912034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45972.252558912034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45972.252558912034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45972.252558912034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45972.252558912034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45972.252558912034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45972.252558912034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45972.252558912034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45972.252558912034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45972.252558912034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45972.252558912034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45972.252558912034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45972.252558912034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45972.252558912034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45972.252558912034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45972.252558912034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45972.252558912034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45972.252558912034</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268.7718412036993</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36465</v>
      </c>
      <c r="E3" s="95" t="s">
        <v>39021</v>
      </c>
      <c r="F3" s="96">
        <v>45972.138194444444</v>
      </c>
      <c r="G3" s="97">
        <f ca="1">IFERROR(NOW()-F3,"")</f>
        <v>0.11436435185169103</v>
      </c>
      <c r="H3" s="96">
        <v>45972.132835648146</v>
      </c>
      <c r="I3" s="135" t="str">
        <f>IFERROR(VLOOKUP(D3,DB!A:F,6,0),"")</f>
        <v>Generator-SG</v>
      </c>
      <c r="J3" s="135">
        <f>IFERROR(VLOOKUP(D3,DB!A:G,7,0),"")</f>
        <v>0</v>
      </c>
      <c r="K3" s="98" t="s">
        <v>39110</v>
      </c>
      <c r="L3" s="92" t="str">
        <f>IFERROR(VLOOKUP(D3,DB!A:I,9,0),"")</f>
        <v>Latis</v>
      </c>
    </row>
    <row r="4" spans="1:16" ht="15" customHeight="1">
      <c r="A4" s="135"/>
      <c r="B4" s="135" t="str">
        <f>IFERROR(VLOOKUP(D4,DB!A:K,11,0),"")</f>
        <v/>
      </c>
      <c r="C4" s="94"/>
      <c r="D4" s="92"/>
      <c r="E4" s="95"/>
      <c r="F4" s="96"/>
      <c r="G4" s="97">
        <f ca="1">IFERROR(NOW()-F4,"")</f>
        <v>45972.252558796295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45972.252558796295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45972.252558796295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45972.252558796295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45972.252558796295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45972.252558796295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45972.252558796295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45972.252558796295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45972.252558796295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45972.252558796295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45972.252558796295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45972.252558796295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45972.252558796295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45972.252558796295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45972.252558796295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45972.252558796295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45972.252558796295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45972.252558796295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45972.252558796295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45972.252558796295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45972.252558796295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45972.252558796295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45972.252558796295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45972.252558796295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45972.252558796295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45972.252558796295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45972.252558796295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45972.252558796295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45972.252558796295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45972.252558796295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45972.252558796295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45972.252558796295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45972.252558796295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45972.252558796295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45972.252558796295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45972.252558796295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45972.252558796295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45972.252558796295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45972.252558796295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45972.252558796295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45972.252558796295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45972.252558796295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45972.252558796295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45972.252558796295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45972.252558796295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45972.252558796295</v>
      </c>
      <c r="H49" s="96"/>
      <c r="I49" s="135" t="str">
        <f>IFERROR(VLOOKUP(D49,DB!A:F,6,0),"")</f>
        <v/>
      </c>
      <c r="J49" s="135" t="str">
        <f>IFERROR(VLOOKUP(D49,DB!A:G,7,0),"")</f>
        <v/>
      </c>
      <c r="K49" s="98"/>
      <c r="L49" s="92" t="str">
        <f>IFERROR(VLOOKUP(D49,DB!A:I,9,0),"")</f>
        <v/>
      </c>
    </row>
    <row r="50" spans="1:12" ht="15" customHeight="1">
      <c r="A50" s="149"/>
      <c r="B50" s="149" t="str">
        <f>IFERROR(VLOOKUP(D50,DB!A:K,11,0),"")</f>
        <v/>
      </c>
      <c r="C50" s="150"/>
      <c r="D50" s="151"/>
      <c r="E50" s="152"/>
      <c r="F50" s="153"/>
      <c r="G50" s="97">
        <f ca="1">IFERROR(NOW()-F50,"")</f>
        <v>45972.252558796295</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45972.252558796295</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45972.252558796295</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45972.252558796295</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45972.252558796295</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45972.252558796295</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45972.252558796295</v>
      </c>
      <c r="H56" s="153"/>
      <c r="I56" s="149" t="str">
        <f>IFERROR(VLOOKUP(D56,DB!A:F,6,0),"")</f>
        <v/>
      </c>
      <c r="J56" s="149" t="str">
        <f>IFERROR(VLOOKUP(D56,DB!A:G,7,0),"")</f>
        <v/>
      </c>
      <c r="K56" s="154"/>
      <c r="L56" s="151" t="str">
        <f>IFERROR(VLOOKUP(D56,DB!A:I,9,0),"")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80.420498611107178</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46.063681481478852</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39" ca="1" si="1">IFERROR(NOW()-F4,"")</f>
        <v>23.591447685183084</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s="106" customFormat="1" ht="30.75">
      <c r="A6" s="124" t="s">
        <v>39119</v>
      </c>
      <c r="B6" s="124" t="str">
        <f>IFERROR(VLOOKUP(D6,DB!A:K,11,0),"")</f>
        <v>R5</v>
      </c>
      <c r="C6" s="124">
        <v>1</v>
      </c>
      <c r="D6" s="124" t="s">
        <v>34677</v>
      </c>
      <c r="E6" s="124" t="s">
        <v>39021</v>
      </c>
      <c r="F6" s="125">
        <v>45972.080833333333</v>
      </c>
      <c r="G6" s="126">
        <f ca="1">IFERROR(NOW()-F6,"")</f>
        <v>0.17172546296205837</v>
      </c>
      <c r="H6" s="125">
        <v>45971.92391203704</v>
      </c>
      <c r="I6" s="124" t="str">
        <f>IFERROR(VLOOKUP(D6,DB!A:F,6,0),"")</f>
        <v>SCECO</v>
      </c>
      <c r="J6" s="124" t="str">
        <f>IFERROR(VLOOKUP(D6,DB!A:G,7,0),"")</f>
        <v>Dead</v>
      </c>
      <c r="K6" s="124" t="s">
        <v>39120</v>
      </c>
      <c r="L6" s="124" t="str">
        <f>IFERROR(VLOOKUP(D6,DB!A:I,9,0),"")</f>
        <v>Latis</v>
      </c>
    </row>
    <row r="7" spans="1:13">
      <c r="A7" s="124"/>
      <c r="B7" s="124" t="str">
        <f>IFERROR(VLOOKUP(D7,DB!A:K,11,0),"")</f>
        <v/>
      </c>
      <c r="C7" s="124"/>
      <c r="D7" s="124"/>
      <c r="E7" s="124"/>
      <c r="F7" s="125"/>
      <c r="G7" s="126">
        <f t="shared" ca="1" si="1"/>
        <v>45972.252558796295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45972.252558796295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45972.252558796295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45972.252558796295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45972.252558796295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45972.252558796295</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45972.252558796295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45972.252558796295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45972.252558796295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45972.252558796295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45972.252558796295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45972.252558796295</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5"/>
      <c r="G19" s="126">
        <f t="shared" ca="1" si="1"/>
        <v>45972.252558796295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45972.252558796295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45972.252558796295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45972.252558796295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45972.252558796295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45972.252558796295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45972.252558796295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45972.252558796295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45972.252558796295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45972.252558796295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45972.252558796295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45972.252558796295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45972.252558796295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45972.252558796295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45972.252558796295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45972.252558796295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45972.252558796295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45972.252558796295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45972.252558796295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45972.252558796295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45972.252558796295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45972.252558796295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45972.252558796295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45972.252558796295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45972.252558796295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45972.252558796295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45972.252558796295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45972.252558796295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45972.252558796295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45972.252558796295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45972.252558796295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45972.252558796295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45972.252558796295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45972.252558796295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45972.252558796295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45972.252558796295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45972.252558796295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45972.252558796295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45972.252558796295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45972.252558796295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45972.252558796295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45972.252558796295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45972.252558796295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45972.252558796295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45972.252558796295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45972.252558796295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45972.252558796295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45972.252558796295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45972.252558796295</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45972.252558796295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45972.252558796295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45972.252558796295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45972.252558796295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45972.252558796295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45972.252558796295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45972.252558796295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45972.252558796295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45972.252558796295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45972.252558796295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45972.252558796295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45972.252558796295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45972.252558796295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45972.252558796295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45972.252558796295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45972.252558796295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45972.252558796295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45972.252558796295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45972.252558796295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45972.252558796295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45972.252558796295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45972.252558796295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45972.252558796295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45972.252558796295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45972.252558796295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45972.252558796295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45972.252558796295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45972.252558796295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45972.252558796295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45972.252558796295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45972.252558796295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45972.252558796295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45972.252558796295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45972.252558796295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45972.252558796295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45972.252558796295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45972.252558796295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45972.252558796295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45972.252558796295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45972.252558796295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45972.252558796295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45972.252558796295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45972.252558796295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45972.252558796295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45972.252558796295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45972.252558796295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45972.252558796295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45972.252558796295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45972.252558796295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45972.252558796295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45972.252558796295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45972.252558796295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45972.252558796295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45972.252558796295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45972.252558796295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45972.252558796295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45972.252558796295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45972.252558796295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45972.252558796295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45972.252558796295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45972.252558796295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45972.252558796295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45972.252558796295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45972.252558796295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45972.252558796295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45972.252558796295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45972.252558796295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45972.252558796295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45972.252558796295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45972.252558796295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45972.252558796295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45972.252558796295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45972.252558796295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45972.252558796295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45972.252558796295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45972.252558796295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45972.252558796295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45972.252558796295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45972.252558796295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45972.252558796295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45972.252558796295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45972.252558796295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45972.252558796295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45972.252558796295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45972.252558796295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45972.252558796295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45972.252558796295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45972.252558796295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45972.252558796295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45972.252558796295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45972.252558796295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45972.252558796295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45972.252558796295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45972.252558796295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45972.252558796295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45972.252558796295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45972.252558796295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45972.252558796295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45972.252558796295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45972.252558796295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45972.252558796295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45972.252558796295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45972.252558796295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45972.252558796295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45972.252558796295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45972.252558796295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45972.252558796295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45972.252558796295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45972.252558796295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45972.252558796295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45972.252558796295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45972.252558796295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45972.252558796295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45972.252558796295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45972.252558796295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45972.252558796295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45972.252558796295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45972.252558796295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45972.252558796295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45972.252558796295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45972.252558796295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45972.252558796295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45972.252558796295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45972.252558796295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45972.252558796295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45972.252558796295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45972.252558796295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45972.252558796295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45972.252558796295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45972.252558796295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45972.252558796295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45972.252558796295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45972.252558796295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45972.252558796295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45972.252558796295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45972.252558796295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45972.252558796295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45972.252558796295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45972.252558796295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45972.252558796295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45972.252558796295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45972.252558796295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45972.252558796295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45972.252558796295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45972.252558796295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45972.252558796295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45972.252558796295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45972.252558796295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45972.252558796295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45972.252558796295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45972.252558796295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45972.252558796295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45972.252558796295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45972.252558796295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45972.252558796295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45972.252558796295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45972.252558796295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45972.252558796295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45972.252558796295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45972.252558796295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45972.252558796295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45972.252558796295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45972.252558796295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45972.252558796295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45972.252558796295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45972.252558796295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45972.252558796295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45972.252558796295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45972.252558796295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45972.252558796295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45972.252558796295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45972.252558796295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45972.252558796295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45972.252558796295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45972.252558796295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45972.252558796295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45972.252558796295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45972.252558796295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45972.252558796295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45972.252558796295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45972.252558796295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45972.252558796295</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45972.252558796295</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6"/>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4" ca="1" si="0">IFERROR(NOW()-F2,"-")</f>
        <v>45972.252558796295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45972.252558796295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45972.252558796295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ref="G5:G68" ca="1" si="1">IFERROR(NOW()-F5,"-")</f>
        <v>45972.252558796295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45972.252558796295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45972.252558796295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45972.252558796295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45972.252558796295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45972.252558796295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45972.252558796295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45972.252558796295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45972.252558796295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45972.252558796295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45972.252558796295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45972.252558796295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45972.252558796295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45972.252558796295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45972.252558796295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45972.252558796295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45972.252558796295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45972.252558796295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45972.252558796295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45972.252558796295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45972.252558796295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45972.252558796295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45972.252558796295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45972.252558796295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45972.252558796295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45972.252558796295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45972.252558796295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45972.252558796295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45972.252558796295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45972.252558796295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45972.252558796295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45972.252558796295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45972.252558796295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45972.252558796295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45972.252558796295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45972.252558796295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45972.252558796295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45972.252558796295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45972.252558796295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45972.252558796295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45972.252558796295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45972.252558796295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45972.252558796295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45972.252558796295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45972.252558796295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45972.252558796295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45972.252558796295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45972.252558796295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45972.252558796295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45972.252558796295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45972.252558796295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45972.252558796295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45972.252558796295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45972.252558796295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45972.252558796295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45972.252558796295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45972.252558796295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45972.252558796295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45972.252558796295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45972.252558796295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45972.252558796295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45972.252558796295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45972.252558796295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45972.252558796295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ref="G69:G132" ca="1" si="2">IFERROR(NOW()-F69,"-")</f>
        <v>45972.252558796295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45972.252558796295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45972.252558796295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45972.252558796295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45972.252558796295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45972.252558796295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45972.252558796295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45972.252558796295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45972.252558796295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45972.252558796295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45972.252558796295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45972.252558796295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45972.252558796295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45972.252558796295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45972.252558796295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45972.252558796295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45972.252558796295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45972.252558796295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45972.252558796295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45972.252558796295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45972.252558796295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45972.252558796295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45972.252558796295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45972.252558796295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45972.252558796295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45972.252558796295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45972.252558796295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45972.252558796295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45972.252558796295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45972.252558796295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45972.252558796295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45972.252558796295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45972.252558796295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45972.252558796295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45972.252558796295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45972.252558796295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45972.252558796295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45972.252558796295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45972.252558796295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45972.252558796295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45972.252558796295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45972.252558796295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45972.252558796295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45972.252558796295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45972.252558796295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45972.252558796295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45972.252558796295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45972.252558796295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45972.252558796295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45972.252558796295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45972.252558796295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45972.252558796295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45972.252558796295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45972.252558796295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45972.252558796295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45972.252558796295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45972.252558796295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45972.252558796295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45972.252558796295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45972.252558796295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45972.252558796295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45972.252558796295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45972.252558796295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45972.252558796295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ref="G133:G166" ca="1" si="3">IFERROR(NOW()-F133,"-")</f>
        <v>45972.252558796295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45972.252558796295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45972.252558796295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45972.252558796295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45972.252558796295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45972.252558796295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45972.252558796295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45972.252558796295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45972.252558796295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45972.252558796295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45972.252558796295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45972.252558796295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45972.252558796295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45972.252558796295</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45972.252558796295</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45972.252558796295</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45972.252558796295</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45972.252558796295</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45972.252558796295</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45972.252558796295</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45972.252558796295</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45972.252558796295</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45972.252558796295</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45972.252558796295</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45972.252558796295</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45972.252558796295</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45972.252558796295</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45972.252558796295</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45972.252558796295</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45972.252558796295</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45972.252558796295</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45972.252558796295</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45972.252558796295</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45972.252558796295</v>
      </c>
      <c r="H166" s="143"/>
      <c r="I166" s="141" t="str">
        <f>IFERROR(VLOOKUP(D166,DB!A:F,6,0),"")</f>
        <v/>
      </c>
      <c r="J166" s="141" t="str">
        <f>IFERROR(VLOOKUP(D166,DB!A:G,7,0),"")</f>
        <v/>
      </c>
      <c r="K166" s="144"/>
      <c r="L166" s="145" t="str">
        <f>IFERROR(VLOOKUP(D166,DB!A:I,9,0),"")</f>
        <v/>
      </c>
    </row>
  </sheetData>
  <dataValidations count="2">
    <dataValidation allowBlank="1" showInputMessage="1" showErrorMessage="1" sqref="E1" xr:uid="{9E1BC488-8814-4F8A-8DBE-742B3278AB71}"/>
    <dataValidation type="list" allowBlank="1" showInputMessage="1" showErrorMessage="1" sqref="E2:E1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2025-11-11T03:05:06Z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