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850" documentId="13_ncr:1_{F6CB121F-512D-4AA6-A0C1-0FB36C537598}" xr6:coauthVersionLast="47" xr6:coauthVersionMax="47" xr10:uidLastSave="{EDAFE11E-1B0D-4537-B46A-BA1298CFDDE3}"/>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B41" i="6"/>
  <c r="J41" i="6"/>
  <c r="L41" i="6"/>
  <c r="B42" i="6"/>
  <c r="J42" i="6"/>
  <c r="L4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B3" i="4"/>
  <c r="B4" i="4"/>
  <c r="B5" i="4"/>
  <c r="B6" i="4"/>
  <c r="B7" i="4"/>
  <c r="B8" i="4"/>
  <c r="B9" i="4"/>
  <c r="B10" i="4"/>
  <c r="B11" i="4"/>
  <c r="B12" i="4"/>
  <c r="B13"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<sst xmlns="http://schemas.openxmlformats.org/spreadsheetml/2006/main" count="180273" uniqueCount="39121">
  <si>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</si>
  <si>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</si>
  <si>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</si>
  <si>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</si>
  <si>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</si>
  <si>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</si>
  <si>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</si>
  <si>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</si>
  <si>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</si>
  <si>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</si>
  <si>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</si>
  <si>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</si>
  <si>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</si>
  <si>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</si>
  <si>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</si>
  <si>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</si>
  <si>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</si>
  <si>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</si>
  <si>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</si>
  <si>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</si>
  <si>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</si>
  <si>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</si>
  <si>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</si>
  <si>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</si>
  <si>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</si>
  <si>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</si>
  <si>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</si>
  <si>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</si>
  <si>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</si>
  <si>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</si>
  <si>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</si>
  <si>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</si>
  <si>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</si>
  <si>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</si>
  <si>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</si>
  <si>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</si>
  <si>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</si>
  <si>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</si>
  <si>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</si>
  <si>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</si>
  <si>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</si>
  <si>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</si>
  <si>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</si>
  <si>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</si>
  <si>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</si>
  <si>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</si>
  <si>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</si>
  <si>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</si>
  <si>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</si>
  <si>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</si>
  <si>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</si>
  <si>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</si>
  <si>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</si>
  <si>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</si>
  <si>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</si>
  <si>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</si>
  <si>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</si>
  <si>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</si>
  <si>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</si>
  <si>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</si>
  <si>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</si>
  <si>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</si>
  <si>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</si>
  <si>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</si>
  <si>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</si>
  <si>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</si>
  <si>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</si>
  <si>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</si>
  <si>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</si>
  <si>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</si>
  <si>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</si>
  <si>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</si>
  <si>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</si>
  <si>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</si>
  <si>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</si>
  <si>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</si>
  <si>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</si>
  <si>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</si>
  <si>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</si>
  <si>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</si>
  <si>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</si>
  <si>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</si>
  <si>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</si>
  <si>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</si>
  <si>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</si>
  <si>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</si>
  <si>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</si>
  <si>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</si>
  <si>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</si>
  <si>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</si>
  <si>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</si>
  <si>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</si>
  <si>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</si>
  <si>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</si>
  <si>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</si>
  <si>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</si>
  <si>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</si>
  <si>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</si>
  <si>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</si>
  <si>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</si>
  <si>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</si>
  <si>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</si>
  <si>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</si>
  <si>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</si>
  <si>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</si>
  <si>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</si>
  <si>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</si>
  <si>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</si>
  <si>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</si>
  <si>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</si>
  <si>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</si>
  <si>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</si>
  <si>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</si>
  <si>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</si>
  <si>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</si>
  <si>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</si>
  <si>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</si>
  <si>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</si>
  <si>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</si>
  <si>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</si>
  <si>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</si>
  <si>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</si>
  <si>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</si>
  <si>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</si>
  <si>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</si>
  <si>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</si>
  <si>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</si>
  <si>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</si>
  <si>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</si>
  <si>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</si>
  <si>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</si>
  <si>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</si>
  <si>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</si>
  <si>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</si>
  <si>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</si>
  <si>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</si>
  <si>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</si>
  <si>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</si>
  <si>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</si>
  <si>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</si>
  <si>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</si>
  <si>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</si>
  <si>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</si>
  <si>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</si>
  <si>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</si>
  <si>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</si>
  <si>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</si>
  <si>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</si>
  <si>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</si>
  <si>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</si>
  <si>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</si>
  <si>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</si>
  <si>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</si>
  <si>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</si>
  <si>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</si>
  <si>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</si>
  <si>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</si>
  <si>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</si>
  <si>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</si>
  <si>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</si>
  <si>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</si>
  <si>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</si>
  <si>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</si>
  <si>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</si>
  <si>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</si>
  <si>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</si>
  <si>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</si>
  <si>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</si>
  <si>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</si>
  <si>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</si>
  <si>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</si>
  <si>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</si>
  <si>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</si>
  <si>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</si>
  <si>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</si>
  <si>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</si>
  <si>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</si>
  <si>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</si>
  <si>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</si>
  <si>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</si>
  <si>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</si>
  <si>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</si>
  <si>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</si>
  <si>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</si>
  <si>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</si>
  <si>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</si>
  <si>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</si>
  <si>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</si>
  <si>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</si>
  <si>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</si>
  <si>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</si>
  <si>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</si>
  <si>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</si>
  <si>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</si>
  <si>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</si>
  <si>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</si>
  <si>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</si>
  <si>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</si>
  <si>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</si>
  <si>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</si>
  <si>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</si>
  <si>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</si>
  <si>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</si>
  <si>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</si>
  <si>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</si>
  <si>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</si>
  <si>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</si>
  <si>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</si>
  <si>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</si>
  <si>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</si>
  <si>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</si>
  <si>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</si>
  <si>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</si>
  <si>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</si>
  <si>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</si>
  <si>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</si>
  <si>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</si>
  <si>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</si>
  <si>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</si>
  <si>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</si>
  <si>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</si>
  <si>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</si>
  <si>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</si>
  <si>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</si>
  <si>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</si>
  <si>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</si>
  <si>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</si>
  <si>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</si>
  <si>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</si>
  <si>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</si>
  <si>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</si>
  <si>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</si>
  <si>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</si>
  <si>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</si>
  <si>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</si>
  <si>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</si>
  <si>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</si>
  <si>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</si>
  <si>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</si>
  <si>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</si>
  <si>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</si>
  <si>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</si>
  <si>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</si>
  <si>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</si>
  <si>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</si>
  <si>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</si>
  <si>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</si>
  <si>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</si>
  <si>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</si>
  <si>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</si>
  <si>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</si>
  <si>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</si>
  <si>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</si>
  <si>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</si>
  <si>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</si>
  <si>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</si>
  <si>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</si>
  <si>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</si>
  <si>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</si>
  <si>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</si>
  <si>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</si>
  <si>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</si>
  <si>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</si>
  <si>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</si>
  <si>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</si>
  <si>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</si>
  <si>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</si>
  <si>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</si>
  <si>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</si>
  <si>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</si>
  <si>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</si>
  <si>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</si>
  <si>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</si>
  <si>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</si>
  <si>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</si>
  <si>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</si>
  <si>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</si>
  <si>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</si>
  <si>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</si>
  <si>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</si>
  <si>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</si>
  <si>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</si>
  <si>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</si>
  <si>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</si>
  <si>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</si>
  <si>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</si>
  <si>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</si>
  <si>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</si>
  <si>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</si>
  <si>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</si>
  <si>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</si>
  <si>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</si>
  <si>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</si>
  <si>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</si>
  <si>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</si>
  <si>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</si>
  <si>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</si>
  <si>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</si>
  <si>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</si>
  <si>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</si>
  <si>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</si>
  <si>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</si>
  <si>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</si>
  <si>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</si>
  <si>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</si>
  <si>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</si>
  <si>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</si>
  <si>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</si>
  <si>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</si>
  <si>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</si>
  <si>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</si>
  <si>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</si>
  <si>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</si>
  <si>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</si>
  <si>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</si>
  <si>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</si>
  <si>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</si>
  <si>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</si>
  <si>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</si>
  <si>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</si>
  <si>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</si>
  <si>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</si>
  <si>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</si>
  <si>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</si>
  <si>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</si>
  <si>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</si>
  <si>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</si>
  <si>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</si>
  <si>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</si>
  <si>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</si>
  <si>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</si>
  <si>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</si>
  <si>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</si>
  <si>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</si>
  <si>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</si>
  <si>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</si>
  <si>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</si>
  <si>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</si>
  <si>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</si>
  <si>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</si>
  <si>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</si>
  <si>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</si>
  <si>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</si>
  <si>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</si>
  <si>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</si>
  <si>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</si>
  <si>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</si>
  <si>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</si>
  <si>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</si>
  <si>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</si>
  <si>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</si>
  <si>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</si>
  <si>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</si>
  <si>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</si>
  <si>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</si>
  <si>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</si>
  <si>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</si>
  <si>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</si>
  <si>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</si>
  <si>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</si>
  <si>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</si>
  <si>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</si>
  <si>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</si>
  <si>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</si>
  <si>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</si>
  <si>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</si>
  <si>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</si>
  <si>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</si>
  <si>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</si>
  <si>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</si>
  <si>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</si>
  <si>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</si>
  <si>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</si>
  <si>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</si>
  <si>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</si>
  <si>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</si>
  <si>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</si>
  <si>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</si>
  <si>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</si>
  <si>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</si>
  <si>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</si>
  <si>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</si>
  <si>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</si>
  <si>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</si>
  <si>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</si>
  <si>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</si>
  <si>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</si>
  <si>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</si>
  <si>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</si>
  <si>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</si>
  <si>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</si>
  <si>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</si>
  <si>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</si>
  <si>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</si>
  <si>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</si>
  <si>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</si>
  <si>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</si>
  <si>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</si>
  <si>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</si>
  <si>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</si>
  <si>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</si>
  <si>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</si>
  <si>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</si>
  <si>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</si>
  <si>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</si>
  <si>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</si>
  <si>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</si>
  <si>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</si>
  <si>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</si>
  <si>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</si>
  <si>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</si>
  <si>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</si>
  <si>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</si>
  <si>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</si>
  <si>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</si>
  <si>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</si>
  <si>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</si>
  <si>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</si>
  <si>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</si>
  <si>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</si>
  <si>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</si>
  <si>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</si>
  <si>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</si>
  <si>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</si>
  <si>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</si>
  <si>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</si>
  <si>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</si>
  <si>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</si>
  <si>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</si>
  <si>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</si>
  <si>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</si>
  <si>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</si>
  <si>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</si>
  <si>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</si>
  <si>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</si>
  <si>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</si>
  <si>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</si>
  <si>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</si>
  <si>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</si>
  <si>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</si>
  <si>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</si>
  <si>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</si>
  <si>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</si>
  <si>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</si>
  <si>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</si>
  <si>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</si>
  <si>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</si>
  <si>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</si>
  <si>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</si>
  <si>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</si>
  <si>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</si>
  <si>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</si>
  <si>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</si>
  <si>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</si>
  <si>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</si>
  <si>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</si>
  <si>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</si>
  <si>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</si>
  <si>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</si>
  <si>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</si>
  <si>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</si>
  <si>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</si>
  <si>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</si>
  <si>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</si>
  <si>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</si>
  <si>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</si>
  <si>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</si>
  <si>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</si>
  <si>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</si>
  <si>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</si>
  <si>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</si>
  <si>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</si>
  <si>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</si>
  <si>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</si>
  <si>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</si>
  <si>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</si>
  <si>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</si>
  <si>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</si>
  <si>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</si>
  <si>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</si>
  <si>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</si>
  <si>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</si>
  <si>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</si>
  <si>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</si>
  <si>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</si>
  <si>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</si>
  <si>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</si>
  <si>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</si>
  <si>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</si>
  <si>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</si>
  <si>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</si>
  <si>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</si>
  <si>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</si>
  <si>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</si>
  <si>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</si>
  <si>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</si>
  <si>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</si>
  <si>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</si>
  <si>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</si>
  <si>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</si>
  <si>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</si>
  <si>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</si>
  <si>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</si>
  <si>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</si>
  <si>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</si>
  <si>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</si>
  <si>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</si>
  <si>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</si>
  <si>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</si>
  <si>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</si>
  <si>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</si>
  <si>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</si>
  <si>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</si>
  <si>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</si>
  <si>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</si>
  <si>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</si>
  <si>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</si>
  <si>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</si>
  <si>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</si>
  <si>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</si>
  <si>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</si>
  <si>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</si>
  <si>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</si>
  <si>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</si>
  <si>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</si>
  <si>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</si>
  <si>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</si>
  <si>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</si>
  <si>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</si>
  <si>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</si>
  <si>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</si>
  <si>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</si>
  <si>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</si>
  <si>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</si>
  <si>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</si>
  <si>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</si>
  <si>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</si>
  <si>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</si>
  <si>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</si>
  <si>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</si>
  <si>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</si>
  <si>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</si>
  <si>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</si>
  <si>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</si>
  <si>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</si>
  <si>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</si>
  <si>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</si>
  <si>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</si>
  <si>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</si>
  <si>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</si>
  <si>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</si>
  <si>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</si>
  <si>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</si>
  <si>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</si>
  <si>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</si>
  <si>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</si>
  <si>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</si>
  <si>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</si>
  <si>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</si>
  <si>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</si>
  <si>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</si>
  <si>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</si>
  <si>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</si>
  <si>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</si>
  <si>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</si>
  <si>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</si>
  <si>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</si>
  <si>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</si>
  <si>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</si>
  <si>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</si>
  <si>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</si>
  <si>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</si>
  <si>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</si>
  <si>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</si>
  <si>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</si>
  <si>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</si>
  <si>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</si>
  <si>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</si>
  <si>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</si>
  <si>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</si>
  <si>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</si>
  <si>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</si>
  <si>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</si>
  <si>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</si>
  <si>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</si>
  <si>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</si>
  <si>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</si>
  <si>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</si>
  <si>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</si>
  <si>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</si>
  <si>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</si>
  <si>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</si>
  <si>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</si>
  <si>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</si>
  <si>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</si>
  <si>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</si>
  <si>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</si>
  <si>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</si>
  <si>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</si>
  <si>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</si>
  <si>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</si>
  <si>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</si>
  <si>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</si>
  <si>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</si>
  <si>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</si>
  <si>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</si>
  <si>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</si>
  <si>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</si>
  <si>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</si>
  <si>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</si>
  <si>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</si>
  <si>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</si>
  <si>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</si>
  <si>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</si>
  <si>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</si>
  <si>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</si>
  <si>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</si>
  <si>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</si>
  <si>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</si>
  <si>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</si>
  <si>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</si>
  <si>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</si>
  <si>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</si>
  <si>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</si>
  <si>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</si>
  <si>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</si>
  <si>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</si>
  <si>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</si>
  <si>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</si>
  <si>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</si>
  <si>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</si>
  <si>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</si>
  <si>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</si>
  <si>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</si>
  <si>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</si>
  <si>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</si>
  <si>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</si>
  <si>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</si>
  <si>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</si>
  <si>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</si>
  <si>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</si>
  <si>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</si>
  <si>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</si>
  <si>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</si>
  <si>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</si>
  <si>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</si>
  <si>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</si>
  <si>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</si>
  <si>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</si>
  <si>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</si>
  <si>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</si>
  <si>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</si>
  <si>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</si>
  <si>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</si>
  <si>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</si>
  <si>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</si>
  <si>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</si>
  <si>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</si>
  <si>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</si>
  <si>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</si>
  <si>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</si>
  <si>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</si>
  <si>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</si>
  <si>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</si>
  <si>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</si>
  <si>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</si>
  <si>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</si>
  <si>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</si>
  <si>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</si>
  <si>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</si>
  <si>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</si>
  <si>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</si>
  <si>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</si>
  <si>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</si>
  <si>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</si>
  <si>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</si>
  <si>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</si>
  <si>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</si>
  <si>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</si>
  <si>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</si>
  <si>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</si>
  <si>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</si>
  <si>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</si>
  <si>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</si>
  <si>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</si>
  <si>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</si>
  <si>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</si>
  <si>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</si>
  <si>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</si>
  <si>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</si>
  <si>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</si>
  <si>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</si>
  <si>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</si>
  <si>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</si>
  <si>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</si>
  <si>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</si>
  <si>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</si>
  <si>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</si>
  <si>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</si>
  <si>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</si>
  <si>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</si>
  <si>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</si>
  <si>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</si>
  <si>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</si>
  <si>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</si>
  <si>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</si>
  <si>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</si>
  <si>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</si>
  <si>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</si>
  <si>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</si>
  <si>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</si>
  <si>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</si>
  <si>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</si>
  <si>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</si>
  <si>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</si>
  <si>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</si>
  <si>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</si>
  <si>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</si>
  <si>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</si>
  <si>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</si>
  <si>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</si>
  <si>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</si>
  <si>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</si>
  <si>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</si>
  <si>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</si>
  <si>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</si>
  <si>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</si>
  <si>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</si>
  <si>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</si>
  <si>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</si>
  <si>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</si>
  <si>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</si>
  <si>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</si>
  <si>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</si>
  <si>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</si>
  <si>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</si>
  <si>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</si>
  <si>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</si>
  <si>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</si>
  <si>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</si>
  <si>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</si>
  <si>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</si>
  <si>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</si>
  <si>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</si>
  <si>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</si>
  <si>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</si>
  <si>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</si>
  <si>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</si>
  <si>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</si>
  <si>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</si>
  <si>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</si>
  <si>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</si>
  <si>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</si>
  <si>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</si>
  <si>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</si>
  <si>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</si>
  <si>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</si>
  <si>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</si>
  <si>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</si>
  <si>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</si>
  <si>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</si>
  <si>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</si>
  <si>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</si>
  <si>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</si>
  <si>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</si>
  <si>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</si>
  <si>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</si>
  <si>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</si>
  <si>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</si>
  <si>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</si>
  <si>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</si>
  <si>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</si>
  <si>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</si>
  <si>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</si>
  <si>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</si>
  <si>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</si>
  <si>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</si>
  <si>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</si>
  <si>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</si>
  <si>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</si>
  <si>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</si>
  <si>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</si>
  <si>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</si>
  <si>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</si>
  <si>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</si>
  <si>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</si>
  <si>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</si>
  <si>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</si>
  <si>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</si>
  <si>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</si>
  <si>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</si>
  <si>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</si>
  <si>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</si>
  <si>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</si>
  <si>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</si>
  <si>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</si>
  <si>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</si>
  <si>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</si>
  <si>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</si>
  <si>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</si>
  <si>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</si>
  <si>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</si>
  <si>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</si>
  <si>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</si>
  <si>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</si>
  <si>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</si>
  <si>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</si>
  <si>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</si>
  <si>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</si>
  <si>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</si>
  <si>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</si>
  <si>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</si>
  <si>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</si>
  <si>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</si>
  <si>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</si>
  <si>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</si>
  <si>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</si>
  <si>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</si>
  <si>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</si>
  <si>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</si>
  <si>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</si>
  <si>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</si>
  <si>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</si>
  <si>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</si>
  <si>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</si>
  <si>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</si>
  <si>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</si>
  <si>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</si>
  <si>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</si>
  <si>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</si>
  <si>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</si>
  <si>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</si>
  <si>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</si>
  <si>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</si>
  <si>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</si>
  <si>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</si>
  <si>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</si>
  <si>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</si>
  <si>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</si>
  <si>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</si>
  <si>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</si>
  <si>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</si>
  <si>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</si>
  <si>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</si>
  <si>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</si>
  <si>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</si>
  <si>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</si>
  <si>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</si>
  <si>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</si>
  <si>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</si>
  <si>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</si>
  <si>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</si>
  <si>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</si>
  <si>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</si>
  <si>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</si>
  <si>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</si>
  <si>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</si>
  <si>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</si>
  <si>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</si>
  <si>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</si>
  <si>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</si>
  <si>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</si>
  <si>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</si>
  <si>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</si>
  <si>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</si>
  <si>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</si>
  <si>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</si>
  <si>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</si>
  <si>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</si>
  <si>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</si>
  <si>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</si>
  <si>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</si>
  <si>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</si>
  <si>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</si>
  <si>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</si>
  <si>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</si>
  <si>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</si>
  <si>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</si>
  <si>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</si>
  <si>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</si>
  <si>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</si>
  <si>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</si>
  <si>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</si>
  <si>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</si>
  <si>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</si>
  <si>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</si>
  <si>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</si>
  <si>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</si>
  <si>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</si>
  <si>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</si>
  <si>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</si>
  <si>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</si>
  <si>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</si>
  <si>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</si>
  <si>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</si>
  <si>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</si>
  <si>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</si>
  <si>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</si>
  <si>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</si>
  <si>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</si>
  <si>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</si>
  <si>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</si>
  <si>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</si>
  <si>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</si>
  <si>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</si>
  <si>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</si>
  <si>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</si>
  <si>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</si>
  <si>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</si>
  <si>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</si>
  <si>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</si>
  <si>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</si>
  <si>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</si>
  <si>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</si>
  <si>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</si>
  <si>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</si>
  <si>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</si>
  <si>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</si>
  <si>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</si>
  <si>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</si>
  <si>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</si>
  <si>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</si>
  <si>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</si>
  <si>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</si>
  <si>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</si>
  <si>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</si>
  <si>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</si>
  <si>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</si>
  <si>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</si>
  <si>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</si>
  <si>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</si>
  <si>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</si>
  <si>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</si>
  <si>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</si>
  <si>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</si>
  <si>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</si>
  <si>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</si>
  <si>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</si>
  <si>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</si>
  <si>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</si>
  <si>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</si>
  <si>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</si>
  <si>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</si>
  <si>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</si>
  <si>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</si>
  <si>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</si>
  <si>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</si>
  <si>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</si>
  <si>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</si>
  <si>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</si>
  <si>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</si>
  <si>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</si>
  <si>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</si>
  <si>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</si>
  <si>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</si>
  <si>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</si>
  <si>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</si>
  <si>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</si>
  <si>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</si>
  <si>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</si>
  <si>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</si>
  <si>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</si>
  <si>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</si>
  <si>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</si>
  <si>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</si>
  <si>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</si>
  <si>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</si>
  <si>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</si>
  <si>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</si>
  <si>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</si>
  <si>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</si>
  <si>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</si>
  <si>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</si>
  <si>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</si>
  <si>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</si>
  <si>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</si>
  <si>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</si>
  <si>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</si>
  <si>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</si>
  <si>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</si>
  <si>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</si>
  <si>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</si>
  <si>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</si>
  <si>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</si>
  <si>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</si>
  <si>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</si>
  <si>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</si>
  <si>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</si>
  <si>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</si>
  <si>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</si>
  <si>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</si>
  <si>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</si>
  <si>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</si>
  <si>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</si>
  <si>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</si>
  <si>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</si>
  <si>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</si>
  <si>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</si>
  <si>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</si>
  <si>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</si>
  <si>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</si>
  <si>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</si>
  <si>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</si>
  <si>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</si>
  <si>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</si>
  <si>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</si>
  <si>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</si>
  <si>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</si>
  <si>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</si>
  <si>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</si>
  <si>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</si>
  <si>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</si>
  <si>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</si>
  <si>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</si>
  <si>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</si>
  <si>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</si>
  <si>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</si>
  <si>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</si>
  <si>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</si>
  <si>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</si>
  <si>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</si>
  <si>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</si>
  <si>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</si>
  <si>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</si>
  <si>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</si>
  <si>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</si>
  <si>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</si>
  <si>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</si>
  <si>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</si>
  <si>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</si>
  <si>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</si>
  <si>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</si>
  <si>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</si>
  <si>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</si>
  <si>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</si>
  <si>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</si>
  <si>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</si>
  <si>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</si>
  <si>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</si>
  <si>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</si>
  <si>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</si>
  <si>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</si>
  <si>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</si>
  <si>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</si>
  <si>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</si>
  <si>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</si>
  <si>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</si>
  <si>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</si>
  <si>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</si>
  <si>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</si>
  <si>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</si>
  <si>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</si>
  <si>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</si>
  <si>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</si>
  <si>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</si>
  <si>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</si>
  <si>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</si>
  <si>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</si>
  <si>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</si>
  <si>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</si>
  <si>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</si>
  <si>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</si>
  <si>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</si>
  <si>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</si>
  <si>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</si>
  <si>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</si>
  <si>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</si>
  <si>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</si>
  <si>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</si>
  <si>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</si>
  <si>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</si>
  <si>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</si>
  <si>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</si>
  <si>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</si>
  <si>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</si>
  <si>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</si>
  <si>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</si>
  <si>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</si>
  <si>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</si>
  <si>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</si>
  <si>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</si>
  <si>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</si>
  <si>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</si>
  <si>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</si>
  <si>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</si>
  <si>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</si>
  <si>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</si>
  <si>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</si>
  <si>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</si>
  <si>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</si>
  <si>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</si>
  <si>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</si>
  <si>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</si>
  <si>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</si>
  <si>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</si>
  <si>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</si>
  <si>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</si>
  <si>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</si>
  <si>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</si>
  <si>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</si>
  <si>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</si>
  <si>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</si>
  <si>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</si>
  <si>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</si>
  <si>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</si>
  <si>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</si>
  <si>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</si>
  <si>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</si>
  <si>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</si>
  <si>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</si>
  <si>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</si>
  <si>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</si>
  <si>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</si>
  <si>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</si>
  <si>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</si>
  <si>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</si>
  <si>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</si>
  <si>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</si>
  <si>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</si>
  <si>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</si>
  <si>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</si>
  <si>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</si>
  <si>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</si>
  <si>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</si>
  <si>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</si>
  <si>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</si>
  <si>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</si>
  <si>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</si>
  <si>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</si>
  <si>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</si>
  <si>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</si>
  <si>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</si>
  <si>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</si>
  <si>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</si>
  <si>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</si>
  <si>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</si>
  <si>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</si>
  <si>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</si>
  <si>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</si>
  <si>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</si>
  <si>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</si>
  <si>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</si>
  <si>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</si>
  <si>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</si>
  <si>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</si>
  <si>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</si>
  <si>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</si>
  <si>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</si>
  <si>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</si>
  <si>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</si>
  <si>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</si>
  <si>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</si>
  <si>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</si>
  <si>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</si>
  <si>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</si>
  <si>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</si>
  <si>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</si>
  <si>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</si>
  <si>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</si>
  <si>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</si>
  <si>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</si>
  <si>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</si>
  <si>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</si>
  <si>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</si>
  <si>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</si>
  <si>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</si>
  <si>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</si>
  <si>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</si>
  <si>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</si>
  <si>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</si>
  <si>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</si>
  <si>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</si>
  <si>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</si>
  <si>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</si>
  <si>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</si>
  <si>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</si>
  <si>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</si>
  <si>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</si>
  <si>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</si>
  <si>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</si>
  <si>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</si>
  <si>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</si>
  <si>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</si>
  <si>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</si>
  <si>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</si>
  <si>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</si>
  <si>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</si>
  <si>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</si>
  <si>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</si>
  <si>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</si>
  <si>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</si>
  <si>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</si>
  <si>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</si>
  <si>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</si>
  <si>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</si>
  <si>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</si>
  <si>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</si>
  <si>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</si>
  <si>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</si>
  <si>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</si>
  <si>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</si>
  <si>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</si>
  <si>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</si>
  <si>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</si>
  <si>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</si>
  <si>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</si>
  <si>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</si>
  <si>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</si>
  <si>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</si>
  <si>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</si>
  <si>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</si>
  <si>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</si>
  <si>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</si>
  <si>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</si>
  <si>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</si>
  <si>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</si>
  <si>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</si>
  <si>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</si>
  <si>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</si>
  <si>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</si>
  <si>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</si>
  <si>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</si>
  <si>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</si>
  <si>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</si>
  <si>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</si>
  <si>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</si>
  <si>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</si>
  <si>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</si>
  <si>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</si>
  <si>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</si>
  <si>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</si>
  <si>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</si>
  <si>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</si>
  <si>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</si>
  <si>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</si>
  <si>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</si>
  <si>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</si>
  <si>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</si>
  <si>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</si>
  <si>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</si>
  <si>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</si>
  <si>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</si>
  <si>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</si>
  <si>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</si>
  <si>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</si>
  <si>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</si>
  <si>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</si>
  <si>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</si>
  <si>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</si>
  <si>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</si>
  <si>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</si>
  <si>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</si>
  <si>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</si>
  <si>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</si>
  <si>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</si>
  <si>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</si>
  <si>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</si>
  <si>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</si>
  <si>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</si>
  <si>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</si>
  <si>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</si>
  <si>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</si>
  <si>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</si>
  <si>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</si>
  <si>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</si>
  <si>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</si>
  <si>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</si>
  <si>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</si>
  <si>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</si>
  <si>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</si>
  <si>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</si>
  <si>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</si>
  <si>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</si>
  <si>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</si>
  <si>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</si>
  <si>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</si>
  <si>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</si>
  <si>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</si>
  <si>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</si>
  <si>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</si>
  <si>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</si>
  <si>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</si>
  <si>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</si>
  <si>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</si>
  <si>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</si>
  <si>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</si>
  <si>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</si>
  <si>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</si>
  <si>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</si>
  <si>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</si>
  <si>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</si>
  <si>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</si>
  <si>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</si>
  <si>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</si>
  <si>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</si>
  <si>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</si>
  <si>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</si>
  <si>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</si>
  <si>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</si>
  <si>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</si>
  <si>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</si>
  <si>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</si>
  <si>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</si>
  <si>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</si>
  <si>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</si>
  <si>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</si>
  <si>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</si>
  <si>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</si>
  <si>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</si>
  <si>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</si>
  <si>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</si>
  <si>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</si>
  <si>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</si>
  <si>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</si>
  <si>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</si>
  <si>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</si>
  <si>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</si>
  <si>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</si>
  <si>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</si>
  <si>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</si>
  <si>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</si>
  <si>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</si>
  <si>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</si>
  <si>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</si>
  <si>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</si>
  <si>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</si>
  <si>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</si>
  <si>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</si>
  <si>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</si>
  <si>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</si>
  <si>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</si>
  <si>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</si>
  <si>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</si>
  <si>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</si>
  <si>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</si>
  <si>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</si>
  <si>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</si>
  <si>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</si>
  <si>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</si>
  <si>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</si>
  <si>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</si>
  <si>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</si>
  <si>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</si>
  <si>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</si>
  <si>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</si>
  <si>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</si>
  <si>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</si>
  <si>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</si>
  <si>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</si>
  <si>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</si>
  <si>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</si>
  <si>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</si>
  <si>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</si>
  <si>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</si>
  <si>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</si>
  <si>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</si>
  <si>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</si>
  <si>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</si>
  <si>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</si>
  <si>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</si>
  <si>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</si>
  <si>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</si>
  <si>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</si>
  <si>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</si>
  <si>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</si>
  <si>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</si>
  <si>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</si>
  <si>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</si>
  <si>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</si>
  <si>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</si>
  <si>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</si>
  <si>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</si>
  <si>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</si>
  <si>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</si>
  <si>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</si>
  <si>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</si>
  <si>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</si>
  <si>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</si>
  <si>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</si>
  <si>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</si>
  <si>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</si>
  <si>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</si>
  <si>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</si>
  <si>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</si>
  <si>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</si>
  <si>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</si>
  <si>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</si>
  <si>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</si>
  <si>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</si>
  <si>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</si>
  <si>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</si>
  <si>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</si>
  <si>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</si>
  <si>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</si>
  <si>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</si>
  <si>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</si>
  <si>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</si>
  <si>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</si>
  <si>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</si>
  <si>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</si>
  <si>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</si>
  <si>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</si>
  <si>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</si>
  <si>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</si>
  <si>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</si>
  <si>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</si>
  <si>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</si>
  <si>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</si>
  <si>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</si>
  <si>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</si>
  <si>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</si>
  <si>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</si>
  <si>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</si>
  <si>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</si>
  <si>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</si>
  <si>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</si>
  <si>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</si>
  <si>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</si>
  <si>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</si>
  <si>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</si>
  <si>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</si>
  <si>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</si>
  <si>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</si>
  <si>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</si>
  <si>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</si>
  <si>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</si>
  <si>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</si>
  <si>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</si>
  <si>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</si>
  <si>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</si>
  <si>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</si>
  <si>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</si>
  <si>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</si>
  <si>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</si>
  <si>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</si>
  <si>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</si>
  <si>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</si>
  <si>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</si>
  <si>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</si>
  <si>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</si>
  <si>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</si>
  <si>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</si>
  <si>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</si>
  <si>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</si>
  <si>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</si>
  <si>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</si>
  <si>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</si>
  <si>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</si>
  <si>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</si>
  <si>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</si>
  <si>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</si>
  <si>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</si>
  <si>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</si>
  <si>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</si>
  <si>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</si>
  <si>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</si>
  <si>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</si>
  <si>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</si>
  <si>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</si>
  <si>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</si>
  <si>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</si>
  <si>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</si>
  <si>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</si>
  <si>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</si>
  <si>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</si>
  <si>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</si>
  <si>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</si>
  <si>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</si>
  <si>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</si>
  <si>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</si>
  <si>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</si>
  <si>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</si>
  <si>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</si>
  <si>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</si>
  <si>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</si>
  <si>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</si>
  <si>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</si>
  <si>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</si>
  <si>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</si>
  <si>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</si>
  <si>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</si>
  <si>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</si>
  <si>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</si>
  <si>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</si>
  <si>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</si>
  <si>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</si>
  <si>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</si>
  <si>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</si>
  <si>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</si>
  <si>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</si>
  <si>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</si>
  <si>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</si>
  <si>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</si>
  <si>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</si>
  <si>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</si>
  <si>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</si>
  <si>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</si>
  <si>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</si>
  <si>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</si>
  <si>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</si>
  <si>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</si>
  <si>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</si>
  <si>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</si>
  <si>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</si>
  <si>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</si>
  <si>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</si>
  <si>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</si>
  <si>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</si>
  <si>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</si>
  <si>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</si>
  <si>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</si>
  <si>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</si>
  <si>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</si>
  <si>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</si>
  <si>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</si>
  <si>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</si>
  <si>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</si>
  <si>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</si>
  <si>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</si>
  <si>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</si>
  <si>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</si>
  <si>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</si>
  <si>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</si>
  <si>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</si>
  <si>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</si>
  <si>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</si>
  <si>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</si>
  <si>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</si>
  <si>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</si>
  <si>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</si>
  <si>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</si>
  <si>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</si>
  <si>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</si>
  <si>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</si>
  <si>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</si>
  <si>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</si>
  <si>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</si>
  <si>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</si>
  <si>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</si>
  <si>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</si>
  <si>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</si>
  <si>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</si>
  <si>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</si>
  <si>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</si>
  <si>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</si>
  <si>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</si>
  <si>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</si>
  <si>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</si>
  <si>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</si>
  <si>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</si>
  <si>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</si>
  <si>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</si>
  <si>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</si>
  <si>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</si>
  <si>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</si>
  <si>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</si>
  <si>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</si>
  <si>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</si>
  <si>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</si>
  <si>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</si>
  <si>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</si>
  <si>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</si>
  <si>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</si>
  <si>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</si>
  <si>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</si>
  <si>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</si>
  <si>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</si>
  <si>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</si>
  <si>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</si>
  <si>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</si>
  <si>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</si>
  <si>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</si>
  <si>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</si>
  <si>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</si>
  <si>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</si>
  <si>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</si>
  <si>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</si>
  <si>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</si>
  <si>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</si>
  <si>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</si>
  <si>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</si>
  <si>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</si>
  <si>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</si>
  <si>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</si>
  <si>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</si>
  <si>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</si>
  <si>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</si>
  <si>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</si>
  <si>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</si>
  <si>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</si>
  <si>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</si>
  <si>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</si>
  <si>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</si>
  <si>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</si>
  <si>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</si>
  <si>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</si>
  <si>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</si>
  <si>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</si>
  <si>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</si>
  <si>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</si>
  <si>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</si>
  <si>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</si>
  <si>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</si>
  <si>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</si>
  <si>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</si>
  <si>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</si>
  <si>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</si>
  <si>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</si>
  <si>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</si>
  <si>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</si>
  <si>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</si>
  <si>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</si>
  <si>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</si>
  <si>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</si>
  <si>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</si>
  <si>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</si>
  <si>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</si>
  <si>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</si>
  <si>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</si>
  <si>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</si>
  <si>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</si>
  <si>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</si>
  <si>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</si>
  <si>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</si>
  <si>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</si>
  <si>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</si>
  <si>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</si>
  <si>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</si>
  <si>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</si>
  <si>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</si>
  <si>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</si>
  <si>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</si>
  <si>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</si>
  <si>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</si>
  <si>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</si>
  <si>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</si>
  <si>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</si>
  <si>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</si>
  <si>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</si>
  <si>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</si>
  <si>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</si>
  <si>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</si>
  <si>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</si>
  <si>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</si>
  <si>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</si>
  <si>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</si>
  <si>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</si>
  <si>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</si>
  <si>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</si>
  <si>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</si>
  <si>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</si>
  <si>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</si>
  <si>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</si>
  <si>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</si>
  <si>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</si>
  <si>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</si>
  <si>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</si>
  <si>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</si>
  <si>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</si>
  <si>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</si>
  <si>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</si>
  <si>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</si>
  <si>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</si>
  <si>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</si>
  <si>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</si>
  <si>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</si>
  <si>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</si>
  <si>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</si>
  <si>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</si>
  <si>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</si>
  <si>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</si>
  <si>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</si>
  <si>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</si>
  <si>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</si>
  <si>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</si>
  <si>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</si>
  <si>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</si>
  <si>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</si>
  <si>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</si>
  <si>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</si>
  <si>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</si>
  <si>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</si>
  <si>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</si>
  <si>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</si>
  <si>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</si>
  <si>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</si>
  <si>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</si>
  <si>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</si>
  <si>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</si>
  <si>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</si>
  <si>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</si>
  <si>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</si>
  <si>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</si>
  <si>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</si>
  <si>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</si>
  <si>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</si>
  <si>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</si>
  <si>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</si>
  <si>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</si>
  <si>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</si>
  <si>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</si>
  <si>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</si>
  <si>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</si>
  <si>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</si>
  <si>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</si>
  <si>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</si>
  <si>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</si>
  <si>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</si>
  <si>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</si>
  <si>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</si>
  <si>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</si>
  <si>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</si>
  <si>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</si>
  <si>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</si>
  <si>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</si>
  <si>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</si>
  <si>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</si>
  <si>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</si>
  <si>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</si>
  <si>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</si>
  <si>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</si>
  <si>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</si>
  <si>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</si>
  <si>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</si>
  <si>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</si>
  <si>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</si>
  <si>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</si>
  <si>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</si>
  <si>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</si>
  <si>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</si>
  <si>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</si>
  <si>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</si>
  <si>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</si>
  <si>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</si>
  <si>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</si>
  <si>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</si>
  <si>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</si>
  <si>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</si>
  <si>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</si>
  <si>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</si>
  <si>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</si>
  <si>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</si>
  <si>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</si>
  <si>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</si>
  <si>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</si>
  <si>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</si>
  <si>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</si>
  <si>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</si>
  <si>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</si>
  <si>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</si>
  <si>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</si>
  <si>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</si>
  <si>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</si>
  <si>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</si>
  <si>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</si>
  <si>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</si>
  <si>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</si>
  <si>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</si>
  <si>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</si>
  <si>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</si>
  <si>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</si>
  <si>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</si>
  <si>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</si>
  <si>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</si>
  <si>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</si>
  <si>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</si>
  <si>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</si>
  <si>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</si>
  <si>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</si>
  <si>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</si>
  <si>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</si>
  <si>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</si>
  <si>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</si>
  <si>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</si>
  <si>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</si>
  <si>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</si>
  <si>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</si>
  <si>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</si>
  <si>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</si>
  <si>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</si>
  <si>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</si>
  <si>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</si>
  <si>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</si>
  <si>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</si>
  <si>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</si>
  <si>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</si>
  <si>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</si>
  <si>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</si>
  <si>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</si>
  <si>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</si>
  <si>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</si>
  <si>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</si>
  <si>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</si>
  <si>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</si>
  <si>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</si>
  <si>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</si>
  <si>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</si>
  <si>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</si>
  <si>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</si>
  <si>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</si>
  <si>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</si>
  <si>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</si>
  <si>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</si>
  <si>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</si>
  <si>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</si>
  <si>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</si>
  <si>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</si>
  <si>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</si>
  <si>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</si>
  <si>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</si>
  <si>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</si>
  <si>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</si>
  <si>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</si>
  <si>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</si>
  <si>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</si>
  <si>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</si>
  <si>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</si>
  <si>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</si>
  <si>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</si>
  <si>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</si>
  <si>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</si>
  <si>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</si>
  <si>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</si>
  <si>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</si>
  <si>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</si>
  <si>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</si>
  <si>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</si>
  <si>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</si>
  <si>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</si>
  <si>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</si>
  <si>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</si>
  <si>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</si>
  <si>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</si>
  <si>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</si>
  <si>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</si>
  <si>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</si>
  <si>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</si>
  <si>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</si>
  <si>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</si>
  <si>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</si>
  <si>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</si>
  <si>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</si>
  <si>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</si>
  <si>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</si>
  <si>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</si>
  <si>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</si>
  <si>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</si>
  <si>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</si>
  <si>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</si>
  <si>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</si>
  <si>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</si>
  <si>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</si>
  <si>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</si>
  <si>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</si>
  <si>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</si>
  <si>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</si>
  <si>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</si>
  <si>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</si>
  <si>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</si>
  <si>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</si>
  <si>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</si>
  <si>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</si>
  <si>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</si>
  <si>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</si>
  <si>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</si>
  <si>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</si>
  <si>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</si>
  <si>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</si>
  <si>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</si>
  <si>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</si>
  <si>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</si>
  <si>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</si>
  <si>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</si>
  <si>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</si>
  <si>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</si>
  <si>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</si>
  <si>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</si>
  <si>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</si>
  <si>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</si>
  <si>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</si>
  <si>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</si>
  <si>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</si>
  <si>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</si>
  <si>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</si>
  <si>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</si>
  <si>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</si>
  <si>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</si>
  <si>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</si>
  <si>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</si>
  <si>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</si>
  <si>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</si>
  <si>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</si>
  <si>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</si>
  <si>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</si>
  <si>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</si>
  <si>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</si>
  <si>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</si>
  <si>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</si>
  <si>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</si>
  <si>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</si>
  <si>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</si>
  <si>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</si>
  <si>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</si>
  <si>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</si>
  <si>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</si>
  <si>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</si>
  <si>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</si>
  <si>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</si>
  <si>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</si>
  <si>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</si>
  <si>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</si>
  <si>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</si>
  <si>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</si>
  <si>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</si>
  <si>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</si>
  <si>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</si>
  <si>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</si>
  <si>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</si>
  <si>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</si>
  <si>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</si>
  <si>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</si>
  <si>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</si>
  <si>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</si>
  <si>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</si>
  <si>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</si>
  <si>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</si>
  <si>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</si>
  <si>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</si>
  <si>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</si>
  <si>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</si>
  <si>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</si>
  <si>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</si>
  <si>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</si>
  <si>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</si>
  <si>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</si>
  <si>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</si>
  <si>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</si>
  <si>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</si>
  <si>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</si>
  <si>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</si>
  <si>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</si>
  <si>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</si>
  <si>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</si>
  <si>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</si>
  <si>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</si>
  <si>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</si>
  <si>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</si>
  <si>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</si>
  <si>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</si>
  <si>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</si>
  <si>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</si>
  <si>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</si>
  <si>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</si>
  <si>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</si>
  <si>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</si>
  <si>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</si>
  <si>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</si>
  <si>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</si>
  <si>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</si>
  <si>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</si>
  <si>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</si>
  <si>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</si>
  <si>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</si>
  <si>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</si>
  <si>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</si>
  <si>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</si>
  <si>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</si>
  <si>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</si>
  <si>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</si>
  <si>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</si>
  <si>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</si>
  <si>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</si>
  <si>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</si>
  <si>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</si>
  <si>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</si>
  <si>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</si>
  <si>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</si>
  <si>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</si>
  <si>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</si>
  <si>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</si>
  <si>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</si>
  <si>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</si>
  <si>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</si>
  <si>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</si>
  <si>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</si>
  <si>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</si>
  <si>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</si>
  <si>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</si>
  <si>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</si>
  <si>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</si>
  <si>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</si>
  <si>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</si>
  <si>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</si>
  <si>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</si>
  <si>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</si>
  <si>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</si>
  <si>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</si>
  <si>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</si>
  <si>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</si>
  <si>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</si>
  <si>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</si>
  <si>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</si>
  <si>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</si>
  <si>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</si>
  <si>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</si>
  <si>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</si>
  <si>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</si>
  <si>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</si>
  <si>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</si>
  <si>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</si>
  <si>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</si>
  <si>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</si>
  <si>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</si>
  <si>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</si>
  <si>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</si>
  <si>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</si>
  <si>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</si>
  <si>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</si>
  <si>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</si>
  <si>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</si>
  <si>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</si>
  <si>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</si>
  <si>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</si>
  <si>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</si>
  <si>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</si>
  <si>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</si>
  <si>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</si>
  <si>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</si>
  <si>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</si>
  <si>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</si>
  <si>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</si>
  <si>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</si>
  <si>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</si>
  <si>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</si>
  <si>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</si>
  <si>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</si>
  <si>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</si>
  <si>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</si>
  <si>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</si>
  <si>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</si>
  <si>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</si>
  <si>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</si>
  <si>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</si>
  <si>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</si>
  <si>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</si>
  <si>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</si>
  <si>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</si>
  <si>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</si>
  <si>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</si>
  <si>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</si>
  <si>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</si>
  <si>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</si>
  <si>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</si>
  <si>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</si>
  <si>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</si>
  <si>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</si>
  <si>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</si>
  <si>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</si>
  <si>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</si>
  <si>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</si>
  <si>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</si>
  <si>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</si>
  <si>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</si>
  <si>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</si>
  <si>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</si>
  <si>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</si>
  <si>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</si>
  <si>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</si>
  <si>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</si>
  <si>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</si>
  <si>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</si>
  <si>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</si>
  <si>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</si>
  <si>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</si>
  <si>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</si>
  <si>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</si>
  <si>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</si>
  <si>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</si>
  <si>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</si>
  <si>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</si>
  <si>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</si>
  <si>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</si>
  <si>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</si>
  <si>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</si>
  <si>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</si>
  <si>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</si>
  <si>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</si>
  <si>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</si>
  <si>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</si>
  <si>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</si>
  <si>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</si>
  <si>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</si>
  <si>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</si>
  <si>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</si>
  <si>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</si>
  <si>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</si>
  <si>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</si>
  <si>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</si>
  <si>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</si>
  <si>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</si>
  <si>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</si>
  <si>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</si>
  <si>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</si>
  <si>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</si>
  <si>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</si>
  <si>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</si>
  <si>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</si>
  <si>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</si>
  <si>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</si>
  <si>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</si>
  <si>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</si>
  <si>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</si>
  <si>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</si>
  <si>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</si>
  <si>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</si>
  <si>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</si>
  <si>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</si>
  <si>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</si>
  <si>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</si>
  <si>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</si>
  <si>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</si>
  <si>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</si>
  <si>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</si>
  <si>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</si>
  <si>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</si>
  <si>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</si>
  <si>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</si>
  <si>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</si>
  <si>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</si>
  <si>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</si>
  <si>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</si>
  <si>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</si>
  <si>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</si>
  <si>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</si>
  <si>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</si>
  <si>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</si>
  <si>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</si>
  <si>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</si>
  <si>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</si>
  <si>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</si>
  <si>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</si>
  <si>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</si>
  <si>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</si>
  <si>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</si>
  <si>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</si>
  <si>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</si>
  <si>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</si>
  <si>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</si>
  <si>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</si>
  <si>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</si>
  <si>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</si>
  <si>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</si>
  <si>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</si>
  <si>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</si>
  <si>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</si>
  <si>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</si>
  <si>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</si>
  <si>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</si>
  <si>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</si>
  <si>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</si>
  <si>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</si>
  <si>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</si>
  <si>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</si>
  <si>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</si>
  <si>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</si>
  <si>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</si>
  <si>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</si>
  <si>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</si>
  <si>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</si>
  <si>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</si>
  <si>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</si>
  <si>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</si>
  <si>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</si>
  <si>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</si>
  <si>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</si>
  <si>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</si>
  <si>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</si>
  <si>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</si>
  <si>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</si>
  <si>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</si>
  <si>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</si>
  <si>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</si>
  <si>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</si>
  <si>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</si>
  <si>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</si>
  <si>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</si>
  <si>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</si>
  <si>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</si>
  <si>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</si>
  <si>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</si>
  <si>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</si>
  <si>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</si>
  <si>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</si>
  <si>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</si>
  <si>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</si>
  <si>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</si>
  <si>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</si>
  <si>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</si>
  <si>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</si>
  <si>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</si>
  <si>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</si>
  <si>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</si>
  <si>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</si>
  <si>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</si>
  <si>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</si>
  <si>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</si>
  <si>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</si>
  <si>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</si>
  <si>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</si>
  <si>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</si>
  <si>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</si>
  <si>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</si>
  <si>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</si>
  <si>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</si>
  <si>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</si>
  <si>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</si>
  <si>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</si>
  <si>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</si>
  <si>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</si>
  <si>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</si>
  <si>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</si>
  <si>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</si>
  <si>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</si>
  <si>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</si>
  <si>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</si>
  <si>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</si>
  <si>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</si>
  <si>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</si>
  <si>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</si>
  <si>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</si>
  <si>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</si>
  <si>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</si>
  <si>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</si>
  <si>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</si>
  <si>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</si>
  <si>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</si>
  <si>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</si>
  <si>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</si>
  <si>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</si>
  <si>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</si>
  <si>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</si>
  <si>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</si>
  <si>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</si>
  <si>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</si>
  <si>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</si>
  <si>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</si>
  <si>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</si>
  <si>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</si>
  <si>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</si>
  <si>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</si>
  <si>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</si>
  <si>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</si>
  <si>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</si>
  <si>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</si>
  <si>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</si>
  <si>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</si>
  <si>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</si>
  <si>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</si>
  <si>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</si>
  <si>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</si>
  <si>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</si>
  <si>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</si>
  <si>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</si>
  <si>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</si>
  <si>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</si>
  <si>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</si>
  <si>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</si>
  <si>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</si>
  <si>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</si>
  <si>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</si>
  <si>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</si>
  <si>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</si>
  <si>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</si>
  <si>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</si>
  <si>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</si>
  <si>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</si>
  <si>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</si>
  <si>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</si>
  <si>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</si>
  <si>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</si>
  <si>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</si>
  <si>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</si>
  <si>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</si>
  <si>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</si>
  <si>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</si>
  <si>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</si>
  <si>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</si>
  <si>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</si>
  <si>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</si>
  <si>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</si>
  <si>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</si>
  <si>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</si>
  <si>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</si>
  <si>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</si>
  <si>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</si>
  <si>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</si>
  <si>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</si>
  <si>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</si>
  <si>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</si>
  <si>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</si>
  <si>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</si>
  <si>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</si>
  <si>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</si>
  <si>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</si>
  <si>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</si>
  <si>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</si>
  <si>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</si>
  <si>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</si>
  <si>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</si>
  <si>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</si>
  <si>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</si>
  <si>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</si>
  <si>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</si>
  <si>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</si>
  <si>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</si>
  <si>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</si>
  <si>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</si>
  <si>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</si>
  <si>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</si>
  <si>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</si>
  <si>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</si>
  <si>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</si>
  <si>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</si>
  <si>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</si>
  <si>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</si>
  <si>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</si>
  <si>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</si>
  <si>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</si>
  <si>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</si>
  <si>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</si>
  <si>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</si>
  <si>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</si>
  <si>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</si>
  <si>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</si>
  <si>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</si>
  <si>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</si>
  <si>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</si>
  <si>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</si>
  <si>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</si>
  <si>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</si>
  <si>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</si>
  <si>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</si>
  <si>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</si>
  <si>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</si>
  <si>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</si>
  <si>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</si>
  <si>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</si>
  <si>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</si>
  <si>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</si>
  <si>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</si>
  <si>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</si>
  <si>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</si>
  <si>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</si>
  <si>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</si>
  <si>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</si>
  <si>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</si>
  <si>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</si>
  <si>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</si>
  <si>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</si>
  <si>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</si>
  <si>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</si>
  <si>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</si>
  <si>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</si>
  <si>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</si>
  <si>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</si>
  <si>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</si>
  <si>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</si>
  <si>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</si>
  <si>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</si>
  <si>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</si>
  <si>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</si>
  <si>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</si>
  <si>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</si>
  <si>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</si>
  <si>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</si>
  <si>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</si>
  <si>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</si>
  <si>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</si>
  <si>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</si>
  <si>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</si>
  <si>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</si>
  <si>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</si>
  <si>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</si>
  <si>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</si>
  <si>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</si>
  <si>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</si>
  <si>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</si>
  <si>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</si>
  <si>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</si>
  <si>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</si>
  <si>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</si>
  <si>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</si>
  <si>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</si>
  <si>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</si>
  <si>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</si>
  <si>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</si>
  <si>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</si>
  <si>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</si>
  <si>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</si>
  <si>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</si>
  <si>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</si>
  <si>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</si>
  <si>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</si>
  <si>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</si>
  <si>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</si>
  <si>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</si>
  <si>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</si>
  <si>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</si>
  <si>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</si>
  <si>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</si>
  <si>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</si>
  <si>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</si>
  <si>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</si>
  <si>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</si>
  <si>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</si>
  <si>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</si>
  <si>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</si>
  <si>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</si>
  <si>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</si>
  <si>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</si>
  <si>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</si>
  <si>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</si>
  <si>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</si>
  <si>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</si>
  <si>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</si>
  <si>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</si>
  <si>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</si>
  <si>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</si>
  <si>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</si>
  <si>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</si>
  <si>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</si>
  <si>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</si>
  <si>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</si>
  <si>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</si>
  <si>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</si>
  <si>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</si>
  <si>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</si>
  <si>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</si>
  <si>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</si>
  <si>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</si>
  <si>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</si>
  <si>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</si>
  <si>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</si>
  <si>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</si>
  <si>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</si>
  <si>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</si>
  <si>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</si>
  <si>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</si>
  <si>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</si>
  <si>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</si>
  <si>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</si>
  <si>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</si>
  <si>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</si>
  <si>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</si>
  <si>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</si>
  <si>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</si>
  <si>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</si>
  <si>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</si>
  <si>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</si>
  <si>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</si>
  <si>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</si>
  <si>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</si>
  <si>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</si>
  <si>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</si>
  <si>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</si>
  <si>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</si>
  <si>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</si>
  <si>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</si>
  <si>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</si>
  <si>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</si>
  <si>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</si>
  <si>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</si>
  <si>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</si>
  <si>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</si>
  <si>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</si>
  <si>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</si>
  <si>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</si>
  <si>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</si>
  <si>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</si>
  <si>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</si>
  <si>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</si>
  <si>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</si>
  <si>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</si>
  <si>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</si>
  <si>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</si>
  <si>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</si>
  <si>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</si>
  <si>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</si>
  <si>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</si>
  <si>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</si>
  <si>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</si>
  <si>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</si>
  <si>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</si>
  <si>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</si>
  <si>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</si>
  <si>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</si>
  <si>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</si>
  <si>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</si>
  <si>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</si>
  <si>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</si>
  <si>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</si>
  <si>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</si>
  <si>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</si>
  <si>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</si>
  <si>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</si>
  <si>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</si>
  <si>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</si>
  <si>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</si>
  <si>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</si>
  <si>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</si>
  <si>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</si>
  <si>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</si>
  <si>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</si>
  <si>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</si>
  <si>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</si>
  <si>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</si>
  <si>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</si>
  <si>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</si>
  <si>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</si>
  <si>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</si>
  <si>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</si>
  <si>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</si>
  <si>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</si>
  <si>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</si>
  <si>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</si>
  <si>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</si>
  <si>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</si>
  <si>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</si>
  <si>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</si>
  <si>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</si>
  <si>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</si>
  <si>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</si>
  <si>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</si>
  <si>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</si>
  <si>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</si>
  <si>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</si>
  <si>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</si>
  <si>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</si>
  <si>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</si>
  <si>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</si>
  <si>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</si>
  <si>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</si>
  <si>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</si>
  <si>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</si>
  <si>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</si>
  <si>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</si>
  <si>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</si>
  <si>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</si>
  <si>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</si>
  <si>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</si>
  <si>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</si>
  <si>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</si>
  <si>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</si>
  <si>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</si>
  <si>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</si>
  <si>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</si>
  <si>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</si>
  <si>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</si>
  <si>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</si>
  <si>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</si>
  <si>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</si>
  <si>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</si>
  <si>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</si>
  <si>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</si>
  <si>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</si>
  <si>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</si>
  <si>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</si>
  <si>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</si>
  <si>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</si>
  <si>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</si>
  <si>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</si>
  <si>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</si>
  <si>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</si>
  <si>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</si>
  <si>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</si>
  <si>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</si>
  <si>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</si>
  <si>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</si>
  <si>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</si>
  <si>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</si>
  <si>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</si>
  <si>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</si>
  <si>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</si>
  <si>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</si>
  <si>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</si>
  <si>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</si>
  <si>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</si>
  <si>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</si>
  <si>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</si>
  <si>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</si>
  <si>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</si>
  <si>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</si>
  <si>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</si>
  <si>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</si>
  <si>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</si>
  <si>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</si>
  <si>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</si>
  <si>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</si>
  <si>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</si>
  <si>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</si>
  <si>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</si>
  <si>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</si>
  <si>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</si>
  <si>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</si>
  <si>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</si>
  <si>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</si>
  <si>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</si>
  <si>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</si>
  <si>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</si>
  <si>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</si>
  <si>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</si>
  <si>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</si>
  <si>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</si>
  <si>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</si>
  <si>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</si>
  <si>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</si>
  <si>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</si>
  <si>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</si>
  <si>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</si>
  <si>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</si>
  <si>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</si>
  <si>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</si>
  <si>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</si>
  <si>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</si>
  <si>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</si>
  <si>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</si>
  <si>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</si>
  <si>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</si>
  <si>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</si>
  <si>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</si>
  <si>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</si>
  <si>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</si>
  <si>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</si>
  <si>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</si>
  <si>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</si>
  <si>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</si>
  <si>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</si>
  <si>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</si>
  <si>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</si>
  <si>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</si>
  <si>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</si>
  <si>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</si>
  <si>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</si>
  <si>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</si>
  <si>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</si>
  <si>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</si>
  <si>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</si>
  <si>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</si>
  <si>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</si>
  <si>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</si>
  <si>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</si>
  <si>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</si>
  <si>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</si>
  <si>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</si>
  <si>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</si>
  <si>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</si>
  <si>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</si>
  <si>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</si>
  <si>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</si>
  <si>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</si>
  <si>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</si>
  <si>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</si>
  <si>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</si>
  <si>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</si>
  <si>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</si>
  <si>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</si>
  <si>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</si>
  <si>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</si>
  <si>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</si>
  <si>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</si>
  <si>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</si>
  <si>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</si>
  <si>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</si>
  <si>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</si>
  <si>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</si>
  <si>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</si>
  <si>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</si>
  <si>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</si>
  <si>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</si>
  <si>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</si>
  <si>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</si>
  <si>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</si>
  <si>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</si>
  <si>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</si>
  <si>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</si>
  <si>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</si>
  <si>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</si>
  <si>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</si>
  <si>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</si>
  <si>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</si>
  <si>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</si>
  <si>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</si>
  <si>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</si>
  <si>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</si>
  <si>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</si>
  <si>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</si>
  <si>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</si>
  <si>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</si>
  <si>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</si>
  <si>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</si>
  <si>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</si>
  <si>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</si>
  <si>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</si>
  <si>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</si>
  <si>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</si>
  <si>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</si>
  <si>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</si>
  <si>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</si>
  <si>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</si>
  <si>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</si>
  <si>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</si>
  <si>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</si>
  <si>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</si>
  <si>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</si>
  <si>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</si>
  <si>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</si>
  <si>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</si>
  <si>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</si>
  <si>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</si>
  <si>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</si>
  <si>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</si>
  <si>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</si>
  <si>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</si>
  <si>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</si>
  <si>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</si>
  <si>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</si>
  <si>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</si>
  <si>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</si>
  <si>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</si>
  <si>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</si>
  <si>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</si>
  <si>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</si>
  <si>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</si>
  <si>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</si>
  <si>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</si>
  <si>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</si>
  <si>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</si>
  <si>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</si>
  <si>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</si>
  <si>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</si>
  <si>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</si>
  <si>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</si>
  <si>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</si>
  <si>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</si>
  <si>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</si>
  <si>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</si>
  <si>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</si>
  <si>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</si>
  <si>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</si>
  <si>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</si>
  <si>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</si>
  <si>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</si>
  <si>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</si>
  <si>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</si>
  <si>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</si>
  <si>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</si>
  <si>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</si>
  <si>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</si>
  <si>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</si>
  <si>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</si>
  <si>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</si>
  <si>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</si>
  <si>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</si>
  <si>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</si>
  <si>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</si>
  <si>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</si>
  <si>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</si>
  <si>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</si>
  <si>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</si>
  <si>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</si>
  <si>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</si>
  <si>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</si>
  <si>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</si>
  <si>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</si>
  <si>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</si>
  <si>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</si>
  <si>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</si>
  <si>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</si>
  <si>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</si>
  <si>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</si>
  <si>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</si>
  <si>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</si>
  <si>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</si>
  <si>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</si>
  <si>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</si>
  <si>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</si>
  <si>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</si>
  <si>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</si>
  <si>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</si>
  <si>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</si>
  <si>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</si>
  <si>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</si>
  <si>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</si>
  <si>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</si>
  <si>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</si>
  <si>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</si>
  <si>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</si>
  <si>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</si>
  <si>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</si>
  <si>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</si>
  <si>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</si>
  <si>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</si>
  <si>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</si>
  <si>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</si>
  <si>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</si>
  <si>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</si>
  <si>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</si>
  <si>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</si>
  <si>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</si>
  <si>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</si>
  <si>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</si>
  <si>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</si>
  <si>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</si>
  <si>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</si>
  <si>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</si>
  <si>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</si>
  <si>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</si>
  <si>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</si>
  <si>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</si>
  <si>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</si>
  <si>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</si>
  <si>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</si>
  <si>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</si>
  <si>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</si>
  <si>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</si>
  <si>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</si>
  <si>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</si>
  <si>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</si>
  <si>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</si>
  <si>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</si>
  <si>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</si>
  <si>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</si>
  <si>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</si>
  <si>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</si>
  <si>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</si>
  <si>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</si>
  <si>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</si>
  <si>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</si>
  <si>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</si>
  <si>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</si>
  <si>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</si>
  <si>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</si>
  <si>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</si>
  <si>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</si>
  <si>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</si>
  <si>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</si>
  <si>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</si>
  <si>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</si>
  <si>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</si>
  <si>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</si>
  <si>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</si>
  <si>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</si>
  <si>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</si>
  <si>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</si>
  <si>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</si>
  <si>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</si>
  <si>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</si>
  <si>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</si>
  <si>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</si>
  <si>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</si>
  <si>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</si>
  <si>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</si>
  <si>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</si>
  <si>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</si>
  <si>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</si>
  <si>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</si>
  <si>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</si>
  <si>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</si>
  <si>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</si>
  <si>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</si>
  <si>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</si>
  <si>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</si>
  <si>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</si>
  <si>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</si>
  <si>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</si>
  <si>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</si>
  <si>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</si>
  <si>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</si>
  <si>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</si>
  <si>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</si>
  <si>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</si>
  <si>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</si>
  <si>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</si>
  <si>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</si>
  <si>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</si>
  <si>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</si>
  <si>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</si>
  <si>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</si>
  <si>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</si>
  <si>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</si>
  <si>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</si>
  <si>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</si>
  <si>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</si>
  <si>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</si>
  <si>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</si>
  <si>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</si>
  <si>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</si>
  <si>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</si>
  <si>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</si>
  <si>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</si>
  <si>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</si>
  <si>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</si>
  <si>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</si>
  <si>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</si>
  <si>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</si>
  <si>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</si>
  <si>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</si>
  <si>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</si>
  <si>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</si>
  <si>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</si>
  <si>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</si>
  <si>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</si>
  <si>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</si>
  <si>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</si>
  <si>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</si>
  <si>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</si>
  <si>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</si>
  <si>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</si>
  <si>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</si>
  <si>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</si>
  <si>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</si>
  <si>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</si>
  <si>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</si>
  <si>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</si>
  <si>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</si>
  <si>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</si>
  <si>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</si>
  <si>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</si>
  <si>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</si>
  <si>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</si>
  <si>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</si>
  <si>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</si>
  <si>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</si>
  <si>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</si>
  <si>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</si>
  <si>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</si>
  <si>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</si>
  <si>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</si>
  <si>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</si>
  <si>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</si>
  <si>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</si>
  <si>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</si>
  <si>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</si>
  <si>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</si>
  <si>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</si>
  <si>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</si>
  <si>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</si>
  <si>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</si>
  <si>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</si>
  <si>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</si>
  <si>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</si>
  <si>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</si>
  <si>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</si>
  <si>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</si>
  <si>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</si>
  <si>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</si>
  <si>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</si>
  <si>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</si>
  <si>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</si>
  <si>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</si>
  <si>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</si>
  <si>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</si>
  <si>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</si>
  <si>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</si>
  <si>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</si>
  <si>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</si>
  <si>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</si>
  <si>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</si>
  <si>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</si>
  <si>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</si>
  <si>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</si>
  <si>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</si>
  <si>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</si>
  <si>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</si>
  <si>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</si>
  <si>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</si>
  <si>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</si>
  <si>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</si>
  <si>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</si>
  <si>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</si>
  <si>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</si>
  <si>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</si>
  <si>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</si>
  <si>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</si>
  <si>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</si>
  <si>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</si>
  <si>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</si>
  <si>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</si>
  <si>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</si>
  <si>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</si>
  <si>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</si>
  <si>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</si>
  <si>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</si>
  <si>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</si>
  <si>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</si>
  <si>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</si>
  <si>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</si>
  <si>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</si>
  <si>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</si>
  <si>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</si>
  <si>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</si>
  <si>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</si>
  <si>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</si>
  <si>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</si>
  <si>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</si>
  <si>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</si>
  <si>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</si>
  <si>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</si>
  <si>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</si>
  <si>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</si>
  <si>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</si>
  <si>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</si>
  <si>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</si>
  <si>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</si>
  <si>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</si>
  <si>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</si>
  <si>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</si>
  <si>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</si>
  <si>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</si>
  <si>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</si>
  <si>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</si>
  <si>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</si>
  <si>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</si>
  <si>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</si>
  <si>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</si>
  <si>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</si>
  <si>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</si>
  <si>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</si>
  <si>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</si>
  <si>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</si>
  <si>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</si>
  <si>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</si>
  <si>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</si>
  <si>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</si>
  <si>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</si>
  <si>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</si>
  <si>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</si>
  <si>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</si>
  <si>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</si>
  <si>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</si>
  <si>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</si>
  <si>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</si>
  <si>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</si>
  <si>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</si>
  <si>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</si>
  <si>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</si>
  <si>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</si>
  <si>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</si>
  <si>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</si>
  <si>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</si>
  <si>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</si>
  <si>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</si>
  <si>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</si>
  <si>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</si>
  <si>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</si>
  <si>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</si>
  <si>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</si>
  <si>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</si>
  <si>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</si>
  <si>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</si>
  <si>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</si>
  <si>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</si>
  <si>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</si>
  <si>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</si>
  <si>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</si>
  <si>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</si>
  <si>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</si>
  <si>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</si>
  <si>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</si>
  <si>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</si>
  <si>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</si>
  <si>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</si>
  <si>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</si>
  <si>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</si>
  <si>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</si>
  <si>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</si>
  <si>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</si>
  <si>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</si>
  <si>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</si>
  <si>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</si>
  <si>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</si>
  <si>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</si>
  <si>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</si>
  <si>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</si>
  <si>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</si>
  <si>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</si>
  <si>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</si>
  <si>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</si>
  <si>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</si>
  <si>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</si>
  <si>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</si>
  <si>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</si>
  <si>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</si>
  <si>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</si>
  <si>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</si>
  <si>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</si>
  <si>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</si>
  <si>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</si>
  <si>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</si>
  <si>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</si>
  <si>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</si>
  <si>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</si>
  <si>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</si>
  <si>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</si>
  <si>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</si>
  <si>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</si>
  <si>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</si>
  <si>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</si>
  <si>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</si>
  <si>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</si>
  <si>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</si>
  <si>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</si>
  <si>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</si>
  <si>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</si>
  <si>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</si>
  <si>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</si>
  <si>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</si>
  <si>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</si>
  <si>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</si>
  <si>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</si>
  <si>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</si>
  <si>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</si>
  <si>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</si>
  <si>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</si>
  <si>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</si>
  <si>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</si>
  <si>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</si>
  <si>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</si>
  <si>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</si>
  <si>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</si>
  <si>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</si>
  <si>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</si>
  <si>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</si>
  <si>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</si>
  <si>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</si>
  <si>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</si>
  <si>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</si>
  <si>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</si>
  <si>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</si>
  <si>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</si>
  <si>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</si>
  <si>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</si>
  <si>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</si>
  <si>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</si>
  <si>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</si>
  <si>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</si>
  <si>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</si>
  <si>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</si>
  <si>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</si>
  <si>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</si>
  <si>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</si>
  <si>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</si>
  <si>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</si>
  <si>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</si>
  <si>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</si>
  <si>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</si>
  <si>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</si>
  <si>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</si>
  <si>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</si>
  <si>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</si>
  <si>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</si>
  <si>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</si>
  <si>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</si>
  <si>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</si>
  <si>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</si>
  <si>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</si>
  <si>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</si>
  <si>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</si>
  <si>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</si>
  <si>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</si>
  <si>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</si>
  <si>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</si>
  <si>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</si>
  <si>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</si>
  <si>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</si>
  <si>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</si>
  <si>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</si>
  <si>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</si>
  <si>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</si>
  <si>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</si>
  <si>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</si>
  <si>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</si>
  <si>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</si>
  <si>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</si>
  <si>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</si>
  <si>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</si>
  <si>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</si>
  <si>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</si>
  <si>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</si>
  <si>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</si>
  <si>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</si>
  <si>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</si>
  <si>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</si>
  <si>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</si>
  <si>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</si>
  <si>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</si>
  <si>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</si>
  <si>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</si>
  <si>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</si>
  <si>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</si>
  <si>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</si>
  <si>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</si>
  <si>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</si>
  <si>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</si>
  <si>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</si>
  <si>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</si>
  <si>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</si>
  <si>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</si>
  <si>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</si>
  <si>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</si>
  <si>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</si>
  <si>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</si>
  <si>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</si>
  <si>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</si>
  <si>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</si>
  <si>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</si>
  <si>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</si>
  <si>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</si>
  <si>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</si>
  <si>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</si>
  <si>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</si>
  <si>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</si>
  <si>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</si>
  <si>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</si>
  <si>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</si>
  <si>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</si>
  <si>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</si>
  <si>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</si>
  <si>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</si>
  <si>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</si>
  <si>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</si>
  <si>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</si>
  <si>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</si>
  <si>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</si>
  <si>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</si>
  <si>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</si>
  <si>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</si>
  <si>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</si>
  <si>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</si>
  <si>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</si>
  <si>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</si>
  <si>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</si>
  <si>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</si>
  <si>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</si>
  <si>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</si>
  <si>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</si>
  <si>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</si>
  <si>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</si>
  <si>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</si>
  <si>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</si>
  <si>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</si>
  <si>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</si>
  <si>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</si>
  <si>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</si>
  <si>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</si>
  <si>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</si>
  <si>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</si>
  <si>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</si>
  <si>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</si>
  <si>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</si>
  <si>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</si>
  <si>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</si>
  <si>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</si>
  <si>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</si>
  <si>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</si>
  <si>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</si>
  <si>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</si>
  <si>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</si>
  <si>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</si>
  <si>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</si>
  <si>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</si>
  <si>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</si>
  <si>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</si>
  <si>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</si>
  <si>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</si>
  <si>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</si>
  <si>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</si>
  <si>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</si>
  <si>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</si>
  <si>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</si>
  <si>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</si>
  <si>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</si>
  <si>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</si>
  <si>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</si>
  <si>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</si>
  <si>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</si>
  <si>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</si>
  <si>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</si>
  <si>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</si>
  <si>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</si>
  <si>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</si>
  <si>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</si>
  <si>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</si>
  <si>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</si>
  <si>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</si>
  <si>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</si>
  <si>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</si>
  <si>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</si>
  <si>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</si>
  <si>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</si>
  <si>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</si>
  <si>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</si>
  <si>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</si>
  <si>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</si>
  <si>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</si>
  <si>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</si>
  <si>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</si>
  <si>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</si>
  <si>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</si>
  <si>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</si>
  <si>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</si>
  <si>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</si>
  <si>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</si>
  <si>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</si>
  <si>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</si>
  <si>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</si>
  <si>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</si>
  <si>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</si>
  <si>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</si>
  <si>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</si>
  <si>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</si>
  <si>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</si>
  <si>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</si>
  <si>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</si>
  <si>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</si>
  <si>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</si>
  <si>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</si>
  <si>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</si>
  <si>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</si>
  <si>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</si>
  <si>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</si>
  <si>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</si>
  <si>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</si>
  <si>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</si>
  <si>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</si>
  <si>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</si>
  <si>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</si>
  <si>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</si>
  <si>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</si>
  <si>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</si>
  <si>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</si>
  <si>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</si>
  <si>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</si>
  <si>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</si>
  <si>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</si>
  <si>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</si>
  <si>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</si>
  <si>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</si>
  <si>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</si>
  <si>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</si>
  <si>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</si>
  <si>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</si>
  <si>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</si>
  <si>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</si>
  <si>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</si>
  <si>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</si>
  <si>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</si>
  <si>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</si>
  <si>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</si>
  <si>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</si>
  <si>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</si>
  <si>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</si>
  <si>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</si>
  <si>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</si>
  <si>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</si>
  <si>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</si>
  <si>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</si>
  <si>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</si>
  <si>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</si>
  <si>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</si>
  <si>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</si>
  <si>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</si>
  <si>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</si>
  <si>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</si>
  <si>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</si>
  <si>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</si>
  <si>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</si>
  <si>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</si>
  <si>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</si>
  <si>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</si>
  <si>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</si>
  <si>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</si>
  <si>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</si>
  <si>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</si>
  <si>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</si>
  <si>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</si>
  <si>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</si>
  <si>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</si>
  <si>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</si>
  <si>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</si>
  <si>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</si>
  <si>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</si>
  <si>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</si>
  <si>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</si>
  <si>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</si>
  <si>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</si>
  <si>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</si>
  <si>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</si>
  <si>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</si>
  <si>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</si>
  <si>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</si>
  <si>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</si>
  <si>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</si>
  <si>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</si>
  <si>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</si>
  <si>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</si>
  <si>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</si>
  <si>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</si>
  <si>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</si>
  <si>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</si>
  <si>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</si>
  <si>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</si>
  <si>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</si>
  <si>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</si>
  <si>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</si>
  <si>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</si>
  <si>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</si>
  <si>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</si>
  <si>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</si>
  <si>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</si>
  <si>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</si>
  <si>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</si>
  <si>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</si>
  <si>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</si>
  <si>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</si>
  <si>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</si>
  <si>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</si>
  <si>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</si>
  <si>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</si>
  <si>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</si>
  <si>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</si>
  <si>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</si>
  <si>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</si>
  <si>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</si>
  <si>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</si>
  <si>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</si>
  <si>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</si>
  <si>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</si>
  <si>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</si>
  <si>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</si>
  <si>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</si>
  <si>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</si>
  <si>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</si>
  <si>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</si>
  <si>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</si>
  <si>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</si>
  <si>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</si>
  <si>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</si>
  <si>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</si>
  <si>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</si>
  <si>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</si>
  <si>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</si>
  <si>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</si>
  <si>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</si>
  <si>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</si>
  <si>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</si>
  <si>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</si>
  <si>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</si>
  <si>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</si>
  <si>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</si>
  <si>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</si>
  <si>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</si>
  <si>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</si>
  <si>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</si>
  <si>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</si>
  <si>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</si>
  <si>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</si>
  <si>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</si>
  <si>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</si>
  <si>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</si>
  <si>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</si>
  <si>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</si>
  <si>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</si>
  <si>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</si>
  <si>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</si>
  <si>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</si>
  <si>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</si>
  <si>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</si>
  <si>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</si>
  <si>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</si>
  <si>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</si>
  <si>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</si>
  <si>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</si>
  <si>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</si>
  <si>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</si>
  <si>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</si>
  <si>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</si>
  <si>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</si>
  <si>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</si>
  <si>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</si>
  <si>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</si>
  <si>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</si>
  <si>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</si>
  <si>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</si>
  <si>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</si>
  <si>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</si>
  <si>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</si>
  <si>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</si>
  <si>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</si>
  <si>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</si>
  <si>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</si>
  <si>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</si>
  <si>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</si>
  <si>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</si>
  <si>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</si>
  <si>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</si>
  <si>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</si>
  <si>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</si>
  <si>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</si>
  <si>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</si>
  <si>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</si>
  <si>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</si>
  <si>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</si>
  <si>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</si>
  <si>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</si>
  <si>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</si>
  <si>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</si>
  <si>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</si>
  <si>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</si>
  <si>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</si>
  <si>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</si>
  <si>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</si>
  <si>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</si>
  <si>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</si>
  <si>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</si>
  <si>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</si>
  <si>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</si>
  <si>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</si>
  <si>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</si>
  <si>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</si>
  <si>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</si>
  <si>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</si>
  <si>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</si>
  <si>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</si>
  <si>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</si>
  <si>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</si>
  <si>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</si>
  <si>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</si>
  <si>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</si>
  <si>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</si>
  <si>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</si>
  <si>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</si>
  <si>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</si>
  <si>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</si>
  <si>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</si>
  <si>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</si>
  <si>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</si>
  <si>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</si>
  <si>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</si>
  <si>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</si>
  <si>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</si>
  <si>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</si>
  <si>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</si>
  <si>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</si>
  <si>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</si>
  <si>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</si>
  <si>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</si>
  <si>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</si>
  <si>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</si>
  <si>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</si>
  <si>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</si>
  <si>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</si>
  <si>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</si>
  <si>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</si>
  <si>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</si>
  <si>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</si>
  <si>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</si>
  <si>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</si>
  <si>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</si>
  <si>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</si>
  <si>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</si>
  <si>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</si>
  <si>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</si>
  <si>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</si>
  <si>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</si>
  <si>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</si>
  <si>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</si>
  <si>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</si>
  <si>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</si>
  <si>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</si>
  <si>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</si>
  <si>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</si>
  <si>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</si>
  <si>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</si>
  <si>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</si>
  <si>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</si>
  <si>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</si>
  <si>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</si>
  <si>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</si>
  <si>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</si>
  <si>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</si>
  <si>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</si>
  <si>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</si>
  <si>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</si>
  <si>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</si>
  <si>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</si>
  <si>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</si>
  <si>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</si>
  <si>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</si>
  <si>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</si>
  <si>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</si>
  <si>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</si>
  <si>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</si>
  <si>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</si>
  <si>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</si>
  <si>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</si>
  <si>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</si>
  <si>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</si>
  <si>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</si>
  <si>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</si>
  <si>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</si>
  <si>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</si>
  <si>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</si>
  <si>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</si>
  <si>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</si>
  <si>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</si>
  <si>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</si>
  <si>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</si>
  <si>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</si>
  <si>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</si>
  <si>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</si>
  <si>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</si>
  <si>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</si>
  <si>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</si>
  <si>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</si>
  <si>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</si>
  <si>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</si>
  <si>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</si>
  <si>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</si>
  <si>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</si>
  <si>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</si>
  <si>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</si>
  <si>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</si>
  <si>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</si>
  <si>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</si>
  <si>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</si>
  <si>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</si>
  <si>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</si>
  <si>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</si>
  <si>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</si>
  <si>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</si>
  <si>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</si>
  <si>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</si>
  <si>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</si>
  <si>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</si>
  <si>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</si>
  <si>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</si>
  <si>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</si>
  <si>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</si>
  <si>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</si>
  <si>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</si>
  <si>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</si>
  <si>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</si>
  <si>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</si>
  <si>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</si>
  <si>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</si>
  <si>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</si>
  <si>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</si>
  <si>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</si>
  <si>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</si>
  <si>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</si>
  <si>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</si>
  <si>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</si>
  <si>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</si>
  <si>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</si>
  <si>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</si>
  <si>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</si>
  <si>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</si>
  <si>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</si>
  <si>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</si>
  <si>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</si>
  <si>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</si>
  <si>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</si>
  <si>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</si>
  <si>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</si>
  <si>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</si>
  <si>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</si>
  <si>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</si>
  <si>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</si>
  <si>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</si>
  <si>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</si>
  <si>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</si>
  <si>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</si>
  <si>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</si>
  <si>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</si>
  <si>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</si>
  <si>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</si>
  <si>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</si>
  <si>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</si>
  <si>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</si>
  <si>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</si>
  <si>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</si>
  <si>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</si>
  <si>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</si>
  <si>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</si>
  <si>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</si>
  <si>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</si>
  <si>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</si>
  <si>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</si>
  <si>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</si>
  <si>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</si>
  <si>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</si>
  <si>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</si>
  <si>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</si>
  <si>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</si>
  <si>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</si>
  <si>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</si>
  <si>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</si>
  <si>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</si>
  <si>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</si>
  <si>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</si>
  <si>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</si>
  <si>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</si>
  <si>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</si>
  <si>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</si>
  <si>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</si>
  <si>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</si>
  <si>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</si>
  <si>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</si>
  <si>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</si>
  <si>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</si>
  <si>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</si>
  <si>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</si>
  <si>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</si>
  <si>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</si>
  <si>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</si>
  <si>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</si>
  <si>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</si>
  <si>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</si>
  <si>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</si>
  <si>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</si>
  <si>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</si>
  <si>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</si>
  <si>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</si>
  <si>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</si>
  <si>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</si>
  <si>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</si>
  <si>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</si>
  <si>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</si>
  <si>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</si>
  <si>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</si>
  <si>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</si>
  <si>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</si>
  <si>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</si>
  <si>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</si>
  <si>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</si>
  <si>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</si>
  <si>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</si>
  <si>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</si>
  <si>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</si>
  <si>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</si>
  <si>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</si>
  <si>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</si>
  <si>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</si>
  <si>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</si>
  <si>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</si>
  <si>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</si>
  <si>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</si>
  <si>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</si>
  <si>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</si>
  <si>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</si>
  <si>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</si>
  <si>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</si>
  <si>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</si>
  <si>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</si>
  <si>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</si>
  <si>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</si>
  <si>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</si>
  <si>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</si>
  <si>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</si>
  <si>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</si>
  <si>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</si>
  <si>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</si>
  <si>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</si>
  <si>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</si>
  <si>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</si>
  <si>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</si>
  <si>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</si>
  <si>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</si>
  <si>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</si>
  <si>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</si>
  <si>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</si>
  <si>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</si>
  <si>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</si>
  <si>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</si>
  <si>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</si>
  <si>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</si>
  <si>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</si>
  <si>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</si>
  <si>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</si>
  <si>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</si>
  <si>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</si>
  <si>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</si>
  <si>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</si>
  <si>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</si>
  <si>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</si>
  <si>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</si>
  <si>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</si>
  <si>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</si>
  <si>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</si>
  <si>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</si>
  <si>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</si>
  <si>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</si>
  <si>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</si>
  <si>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</si>
  <si>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</si>
  <si>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</si>
  <si>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</si>
  <si>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</si>
  <si>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</si>
  <si>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</si>
  <si>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</si>
  <si>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</si>
  <si>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</si>
  <si>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</si>
  <si>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</si>
  <si>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</si>
  <si>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</si>
  <si>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</si>
  <si>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</si>
  <si>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</si>
  <si>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</si>
  <si>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</si>
  <si>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</si>
  <si>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</si>
  <si>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</si>
  <si>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</si>
  <si>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</si>
  <si>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</si>
  <si>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</si>
  <si>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</si>
  <si>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</si>
  <si>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</si>
  <si>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</si>
  <si>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</si>
  <si>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</si>
  <si>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</si>
  <si>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</si>
  <si>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</si>
  <si>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</si>
  <si>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</si>
  <si>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</si>
  <si>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</si>
  <si>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</si>
  <si>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</si>
  <si>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</si>
  <si>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</si>
  <si>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</si>
  <si>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</si>
  <si>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</si>
  <si>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</si>
  <si>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</si>
  <si>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</si>
  <si>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</si>
  <si>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</si>
  <si>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</si>
  <si>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</si>
  <si>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</si>
  <si>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</si>
  <si>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</si>
  <si>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</si>
  <si>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</si>
  <si>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</si>
  <si>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</si>
  <si>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</si>
  <si>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</si>
  <si>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</si>
  <si>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</si>
  <si>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</si>
  <si>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</si>
  <si>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</si>
  <si>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</si>
  <si>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</si>
  <si>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</si>
  <si>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</si>
  <si>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</si>
  <si>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</si>
  <si>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</si>
  <si>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</si>
  <si>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</si>
  <si>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</si>
  <si>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</si>
  <si>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</si>
  <si>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</si>
  <si>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</si>
  <si>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</si>
  <si>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</si>
  <si>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</si>
  <si>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</si>
  <si>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</si>
  <si>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</si>
  <si>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</si>
  <si>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</si>
  <si>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</si>
  <si>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</si>
  <si>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</si>
  <si>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</si>
  <si>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</si>
  <si>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</si>
  <si>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</si>
  <si>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</si>
  <si>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</si>
  <si>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</si>
  <si>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</si>
  <si>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</si>
  <si>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</si>
  <si>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</si>
  <si>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</si>
  <si>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</si>
  <si>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</si>
  <si>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</si>
  <si>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</si>
  <si>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</si>
  <si>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</si>
  <si>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</si>
  <si>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</si>
  <si>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</si>
  <si>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</si>
  <si>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</si>
  <si>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</si>
  <si>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</si>
  <si>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</si>
  <si>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</si>
  <si>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</si>
  <si>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</si>
  <si>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</si>
  <si>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</si>
  <si>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</si>
  <si>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</si>
  <si>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</si>
  <si>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</si>
  <si>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</si>
  <si>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</si>
  <si>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</si>
  <si>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</si>
  <si>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</si>
  <si>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</si>
  <si>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</si>
  <si>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</si>
  <si>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</si>
  <si>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</si>
  <si>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</si>
  <si>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</si>
  <si>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</si>
  <si>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</si>
  <si>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</si>
  <si>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</si>
  <si>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</si>
  <si>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</si>
  <si>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</si>
  <si>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</si>
  <si>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</si>
  <si>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</si>
  <si>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</si>
  <si>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</si>
  <si>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</si>
  <si>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</si>
  <si>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</si>
  <si>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</si>
  <si>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</si>
  <si>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</si>
  <si>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</si>
  <si>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</si>
  <si>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</si>
  <si>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</si>
  <si>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</si>
  <si>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</si>
  <si>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</si>
  <si>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</si>
  <si>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</si>
  <si>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</si>
  <si>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</si>
  <si>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</si>
  <si>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</si>
  <si>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</si>
  <si>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</si>
  <si>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</si>
  <si>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</si>
  <si>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</si>
  <si>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</si>
  <si>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</si>
  <si>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</si>
  <si>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</si>
  <si>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</si>
  <si>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</si>
  <si>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</si>
  <si>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</si>
  <si>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</si>
  <si>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</si>
  <si>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</si>
  <si>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</si>
  <si>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</si>
  <si>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</si>
  <si>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</si>
  <si>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</si>
  <si>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</si>
  <si>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</si>
  <si>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</si>
  <si>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</si>
  <si>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</si>
  <si>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</si>
  <si>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</si>
  <si>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</si>
  <si>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</si>
  <si>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</si>
  <si>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</si>
  <si>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</si>
  <si>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</si>
  <si>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</si>
  <si>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</si>
  <si>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</si>
  <si>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</si>
  <si>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</si>
  <si>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</si>
  <si>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</si>
  <si>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</si>
  <si>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</si>
  <si>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</si>
  <si>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</si>
  <si>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</si>
  <si>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</si>
  <si>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</si>
  <si>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</si>
  <si>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</si>
  <si>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</si>
  <si>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</si>
  <si>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</si>
  <si>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</si>
  <si>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</si>
  <si>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</si>
  <si>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</si>
  <si>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</si>
  <si>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</si>
  <si>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</si>
  <si>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</si>
  <si>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</si>
  <si>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</si>
  <si>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</si>
  <si>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</si>
  <si>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</si>
  <si>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</si>
  <si>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</si>
  <si>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</si>
  <si>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</si>
  <si>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</si>
  <si>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</si>
  <si>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</si>
  <si>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</si>
  <si>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</si>
  <si>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</si>
  <si>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</si>
  <si>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</si>
  <si>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</si>
  <si>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</si>
  <si>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</si>
  <si>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</si>
  <si>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</si>
  <si>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</si>
  <si>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</si>
  <si>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</si>
  <si>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</si>
  <si>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</si>
  <si>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</si>
  <si>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</si>
  <si>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</si>
  <si>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</si>
  <si>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</si>
  <si>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</si>
  <si>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</si>
  <si>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</si>
  <si>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</si>
  <si>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</si>
  <si>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</si>
  <si>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</si>
  <si>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</si>
  <si>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</si>
  <si>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</si>
  <si>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</si>
  <si>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</si>
  <si>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</si>
  <si>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</si>
  <si>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</si>
  <si>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</si>
  <si>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</si>
  <si>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</si>
  <si>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</si>
  <si>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</si>
  <si>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</si>
  <si>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</si>
  <si>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</si>
  <si>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</si>
  <si>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</si>
  <si>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</si>
  <si>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</si>
  <si>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</si>
  <si>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</si>
  <si>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</si>
  <si>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</si>
  <si>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</si>
  <si>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</si>
  <si>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</si>
  <si>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</si>
  <si>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</si>
  <si>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</si>
  <si>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</si>
  <si>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</si>
  <si>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</si>
  <si>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</si>
  <si>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</si>
  <si>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</si>
  <si>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</si>
  <si>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</si>
  <si>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</si>
  <si>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</si>
  <si>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</si>
  <si>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</si>
  <si>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</si>
  <si>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</si>
  <si>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</si>
  <si>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</si>
  <si>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</si>
  <si>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</si>
  <si>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</si>
  <si>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</si>
  <si>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</si>
  <si>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</si>
  <si>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</si>
  <si>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</si>
  <si>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</si>
  <si>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</si>
  <si>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</si>
  <si>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</si>
  <si>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</si>
  <si>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</si>
  <si>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</si>
  <si>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</si>
  <si>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</si>
  <si>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</si>
  <si>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</si>
  <si>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</si>
  <si>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</si>
  <si>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</si>
  <si>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</si>
  <si>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</si>
  <si>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</si>
  <si>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</si>
  <si>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</si>
  <si>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</si>
  <si>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</si>
  <si>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</si>
  <si>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</si>
  <si>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</si>
  <si>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</si>
  <si>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</si>
  <si>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</si>
  <si>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</si>
  <si>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</si>
  <si>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</si>
  <si>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</si>
  <si>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</si>
  <si>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</si>
  <si>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</si>
  <si>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</si>
  <si>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</si>
  <si>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</si>
  <si>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</si>
  <si>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</si>
  <si>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</si>
  <si>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</si>
  <si>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</si>
  <si>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</si>
  <si>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</si>
  <si>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</si>
  <si>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</si>
  <si>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</si>
  <si>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</si>
  <si>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</si>
  <si>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</si>
  <si>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</si>
  <si>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</si>
  <si>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</si>
  <si>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</si>
  <si>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</si>
  <si>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</si>
  <si>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</si>
  <si>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</si>
  <si>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</si>
  <si>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</si>
  <si>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</si>
  <si>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</si>
  <si>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</si>
  <si>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</si>
  <si>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</si>
  <si>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</si>
  <si>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</si>
  <si>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</si>
  <si>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</si>
  <si>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</si>
  <si>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</si>
  <si>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</si>
  <si>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</si>
  <si>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</si>
  <si>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</si>
  <si>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</si>
  <si>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</si>
  <si>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</si>
  <si>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</si>
  <si>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</si>
  <si>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</si>
  <si>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</si>
  <si>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</si>
  <si>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</si>
  <si>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</si>
  <si>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</si>
  <si>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</si>
  <si>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</si>
  <si>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</si>
  <si>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</si>
  <si>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</si>
  <si>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</si>
  <si>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</si>
  <si>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</si>
  <si>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</si>
  <si>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</si>
  <si>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</si>
  <si>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</si>
  <si>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</si>
  <si>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</si>
  <si>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</si>
  <si>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</si>
  <si>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</si>
  <si>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</si>
  <si>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</si>
  <si>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</si>
  <si>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</si>
  <si>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</si>
  <si>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</si>
  <si>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</si>
  <si>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</si>
  <si>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</si>
  <si>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</si>
  <si>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</si>
  <si>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</si>
  <si>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</si>
  <si>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</si>
  <si>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</si>
  <si>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</si>
  <si>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</si>
  <si>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</si>
  <si>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</si>
  <si>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</si>
  <si>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</si>
  <si>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</si>
  <si>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</si>
  <si>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</si>
  <si>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</si>
  <si>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</si>
  <si>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</si>
  <si>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</si>
  <si>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</si>
  <si>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</si>
  <si>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</si>
  <si>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</si>
  <si>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</si>
  <si>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</si>
  <si>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</si>
  <si>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</si>
  <si>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</si>
  <si>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</si>
  <si>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</si>
  <si>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</si>
  <si>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</si>
  <si>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</si>
  <si>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</si>
  <si>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</si>
  <si>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</si>
  <si>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</si>
  <si>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</si>
  <si>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</si>
  <si>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</si>
  <si>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</si>
  <si>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</si>
  <si>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</si>
  <si>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</si>
  <si>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</si>
  <si>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</si>
  <si>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</si>
  <si>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</si>
  <si>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</si>
  <si>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</si>
  <si>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</si>
  <si>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</si>
  <si>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</si>
  <si>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</si>
  <si>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</si>
  <si>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</si>
  <si>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</si>
  <si>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</si>
  <si>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</si>
  <si>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</si>
  <si>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</si>
  <si>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</si>
  <si>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</si>
  <si>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</si>
  <si>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</si>
  <si>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</si>
  <si>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</si>
  <si>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</si>
  <si>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</si>
  <si>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</si>
  <si>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</si>
  <si>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</si>
  <si>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</si>
  <si>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</si>
  <si>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</si>
  <si>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</si>
  <si>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</si>
  <si>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</si>
  <si>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</si>
  <si>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</si>
  <si>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</si>
  <si>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</si>
  <si>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</si>
  <si>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</si>
  <si>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</si>
  <si>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</si>
  <si>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</si>
  <si>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</si>
  <si>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</si>
  <si>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</si>
  <si>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</si>
  <si>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</si>
  <si>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</si>
  <si>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</si>
  <si>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</si>
  <si>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</si>
  <si>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</si>
  <si>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</si>
  <si>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</si>
  <si>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</si>
  <si>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</si>
  <si>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</si>
  <si>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</si>
  <si>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</si>
  <si>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</si>
  <si>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</si>
  <si>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</si>
  <si>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</si>
  <si>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</si>
  <si>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</si>
  <si>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</si>
  <si>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</si>
  <si>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</si>
  <si>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</si>
  <si>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</si>
  <si>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</si>
  <si>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</si>
  <si>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</si>
  <si>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</si>
  <si>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</si>
  <si>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</si>
  <si>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</si>
  <si>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</si>
  <si>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</si>
  <si>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</si>
  <si>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</si>
  <si>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</si>
  <si>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</si>
  <si>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</si>
  <si>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</si>
  <si>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</si>
  <si>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</si>
  <si>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</si>
  <si>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</si>
  <si>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</si>
  <si>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</si>
  <si>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</si>
  <si>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</si>
  <si>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</si>
  <si>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</si>
  <si>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</si>
  <si>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</si>
  <si>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</si>
  <si>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</si>
  <si>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</si>
  <si>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</si>
  <si>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</si>
  <si>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</si>
  <si>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</si>
  <si>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</si>
  <si>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</si>
  <si>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</si>
  <si>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</si>
  <si>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</si>
  <si>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</si>
  <si>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</si>
  <si>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</si>
  <si>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</si>
  <si>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</si>
  <si>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</si>
  <si>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</si>
  <si>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</si>
  <si>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</si>
  <si>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</si>
  <si>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</si>
  <si>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</si>
  <si>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</si>
  <si>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</si>
  <si>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</si>
  <si>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</si>
  <si>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</si>
  <si>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</si>
  <si>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</si>
  <si>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</si>
  <si>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</si>
  <si>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</si>
  <si>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</si>
  <si>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</si>
  <si>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</si>
  <si>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</si>
  <si>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</si>
  <si>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</si>
  <si>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</si>
  <si>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</si>
  <si>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</si>
  <si>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</si>
  <si>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</si>
  <si>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</si>
  <si>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</si>
  <si>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</si>
  <si>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</si>
  <si>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</si>
  <si>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</si>
  <si>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</si>
  <si>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</si>
  <si>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</si>
  <si>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</si>
  <si>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</si>
  <si>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</si>
  <si>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</si>
  <si>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</si>
  <si>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</si>
  <si>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</si>
  <si>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</si>
  <si>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</si>
  <si>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</si>
  <si>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</si>
  <si>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</si>
  <si>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</si>
  <si>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</si>
  <si>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</si>
  <si>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</si>
  <si>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</si>
  <si>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</si>
  <si>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</si>
  <si>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</si>
  <si>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</si>
  <si>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</si>
  <si>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</si>
  <si>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</si>
  <si>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</si>
  <si>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</si>
  <si>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</si>
  <si>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</si>
  <si>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</si>
  <si>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</si>
  <si>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</si>
  <si>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</si>
  <si>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</si>
  <si>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</si>
  <si>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</si>
  <si>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</si>
  <si>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</si>
  <si>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</si>
  <si>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</si>
  <si>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</si>
  <si>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</si>
  <si>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</si>
  <si>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</si>
  <si>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</si>
  <si>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</si>
  <si>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</si>
  <si>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</si>
  <si>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</si>
  <si>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</si>
  <si>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</si>
  <si>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</si>
  <si>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</si>
  <si>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</si>
  <si>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</si>
  <si>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</si>
  <si>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</si>
  <si>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</si>
  <si>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</si>
  <si>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</si>
  <si>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</si>
  <si>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</si>
  <si>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</si>
  <si>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</si>
  <si>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</si>
  <si>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</si>
  <si>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</si>
  <si>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</si>
  <si>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</si>
  <si>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</si>
  <si>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</si>
  <si>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</si>
  <si>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</si>
  <si>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</si>
  <si>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</si>
  <si>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</si>
  <si>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</si>
  <si>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</si>
  <si>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</si>
  <si>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</si>
  <si>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</si>
  <si>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</si>
  <si>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</si>
  <si>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</si>
  <si>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</si>
  <si>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</si>
  <si>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</si>
  <si>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</si>
  <si>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</si>
  <si>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</si>
  <si>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</si>
  <si>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</si>
  <si>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</si>
  <si>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</si>
  <si>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</si>
  <si>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</si>
  <si>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</si>
  <si>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</si>
  <si>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</si>
  <si>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</si>
  <si>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</si>
  <si>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</si>
  <si>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</si>
  <si>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</si>
  <si>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</si>
  <si>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</si>
  <si>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</si>
  <si>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</si>
  <si>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</si>
  <si>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</si>
  <si>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</si>
  <si>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</si>
  <si>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</si>
  <si>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</si>
  <si>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</si>
  <si>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</si>
  <si>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</si>
  <si>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</si>
  <si>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</si>
  <si>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</si>
  <si>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</si>
  <si>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</si>
  <si>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</si>
  <si>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</si>
  <si>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</si>
  <si>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</si>
  <si>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</si>
  <si>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</si>
  <si>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</si>
  <si>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</si>
  <si>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</si>
  <si>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</si>
  <si>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</si>
  <si>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</si>
  <si>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</si>
  <si>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</si>
  <si>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</si>
  <si>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</si>
  <si>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</si>
  <si>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</si>
  <si>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</si>
  <si>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</si>
  <si>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</si>
  <si>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</si>
  <si>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</si>
  <si>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</si>
  <si>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</si>
  <si>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</si>
  <si>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</si>
  <si>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</si>
  <si>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</si>
  <si>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</si>
  <si>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</si>
  <si>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</si>
  <si>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</si>
  <si>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</si>
  <si>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</si>
  <si>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</si>
  <si>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</si>
  <si>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</si>
  <si>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</si>
  <si>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</si>
  <si>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</si>
  <si>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</si>
  <si>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</si>
  <si>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</si>
  <si>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</si>
  <si>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</si>
  <si>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</si>
  <si>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</si>
  <si>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</si>
  <si>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</si>
  <si>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</si>
  <si>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</si>
  <si>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</si>
  <si>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</si>
  <si>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</si>
  <si>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</si>
  <si>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</si>
  <si>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</si>
  <si>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</si>
  <si>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</si>
  <si>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</si>
  <si>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</si>
  <si>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</si>
  <si>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</si>
  <si>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</si>
  <si>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</si>
  <si>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</si>
  <si>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</si>
  <si>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</si>
  <si>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</si>
  <si>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</si>
  <si>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</si>
  <si>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</si>
  <si>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</si>
  <si>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</si>
  <si>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</si>
  <si>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</si>
  <si>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</si>
  <si>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</si>
  <si>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</si>
  <si>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</si>
  <si>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</si>
  <si>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</si>
  <si>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</si>
  <si>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</si>
  <si>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</si>
  <si>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</si>
  <si>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</si>
  <si>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</si>
  <si>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</si>
  <si>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</si>
  <si>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</si>
  <si>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</si>
  <si>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</si>
  <si>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</si>
  <si>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</si>
  <si>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</si>
  <si>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</si>
  <si>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</si>
  <si>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</si>
  <si>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</si>
  <si>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</si>
  <si>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</si>
  <si>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</si>
  <si>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</si>
  <si>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</si>
  <si>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</si>
  <si>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</si>
  <si>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</si>
  <si>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</si>
  <si>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</si>
  <si>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</si>
  <si>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</si>
  <si>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</si>
  <si>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</si>
  <si>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</si>
  <si>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</si>
  <si>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</si>
  <si>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</si>
  <si>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</si>
  <si>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</si>
  <si>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</si>
  <si>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</si>
  <si>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</si>
  <si>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</si>
  <si>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</si>
  <si>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</si>
  <si>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</si>
  <si>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</si>
  <si>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</si>
  <si>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</si>
  <si>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</si>
  <si>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</si>
  <si>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</si>
  <si>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</si>
  <si>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</si>
  <si>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</si>
  <si>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</si>
  <si>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</si>
  <si>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</si>
  <si>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</si>
  <si>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</si>
  <si>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</si>
  <si>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</si>
  <si>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</si>
  <si>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</si>
  <si>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</si>
  <si>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</si>
  <si>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</si>
  <si>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</si>
  <si>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</si>
  <si>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</si>
  <si>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</si>
  <si>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</si>
  <si>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</si>
  <si>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</si>
  <si>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</si>
  <si>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</si>
  <si>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</si>
  <si>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</si>
  <si>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</si>
  <si>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</si>
  <si>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</si>
  <si>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</si>
  <si>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</si>
  <si>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</si>
  <si>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</si>
  <si>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</si>
  <si>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</si>
  <si>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</si>
  <si>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</si>
  <si>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</si>
  <si>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</si>
  <si>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</si>
  <si>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</si>
  <si>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</si>
  <si>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</si>
  <si>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</si>
  <si>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</si>
  <si>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</si>
  <si>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</si>
  <si>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</si>
  <si>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</si>
  <si>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</si>
  <si>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</si>
  <si>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</si>
  <si>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</si>
  <si>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</si>
  <si>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</si>
  <si>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</si>
  <si>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</si>
  <si>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</si>
  <si>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</si>
  <si>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</si>
  <si>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</si>
  <si>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</si>
  <si>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</si>
  <si>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</si>
  <si>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</si>
  <si>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</si>
  <si>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</si>
  <si>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</si>
  <si>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</si>
  <si>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</si>
  <si>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</si>
  <si>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</si>
  <si>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</si>
  <si>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</si>
  <si>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</si>
  <si>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</si>
  <si>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</si>
  <si>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</si>
  <si>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</si>
  <si>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</si>
  <si>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</si>
  <si>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</si>
  <si>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</si>
  <si>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</si>
  <si>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</si>
  <si>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</si>
  <si>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</si>
  <si>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</si>
  <si>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</si>
  <si>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</si>
  <si>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</si>
  <si>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</si>
  <si>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</si>
  <si>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</si>
  <si>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</si>
  <si>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</si>
  <si>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</si>
  <si>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</si>
  <si>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</si>
  <si>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</si>
  <si>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</si>
  <si>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</si>
  <si>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</si>
  <si>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</si>
  <si>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</si>
  <si>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</si>
  <si>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</si>
  <si>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</si>
  <si>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</si>
  <si>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</si>
  <si>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</si>
  <si>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</si>
  <si>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</si>
  <si>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</si>
  <si>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</si>
  <si>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</si>
  <si>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</si>
  <si>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</si>
  <si>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</si>
  <si>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</si>
  <si>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</si>
  <si>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</si>
  <si>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</si>
  <si>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</si>
  <si>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</si>
  <si>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</si>
  <si>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</si>
  <si>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</si>
  <si>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</si>
  <si>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</si>
  <si>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</si>
  <si>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</si>
  <si>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</si>
  <si>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</si>
  <si>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</si>
  <si>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</si>
  <si>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</si>
  <si>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</si>
  <si>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</si>
  <si>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</si>
  <si>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</si>
  <si>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</si>
  <si>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</si>
  <si>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</si>
  <si>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</si>
  <si>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</si>
  <si>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</si>
  <si>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</si>
  <si>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</si>
  <si>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</si>
  <si>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</si>
  <si>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</si>
  <si>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</si>
  <si>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</si>
  <si>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</si>
  <si>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</si>
  <si>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</si>
  <si>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</si>
  <si>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</si>
  <si>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</si>
  <si>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</si>
  <si>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</si>
  <si>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</si>
  <si>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</si>
  <si>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</si>
  <si>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</si>
  <si>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</si>
  <si>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</si>
  <si>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</si>
  <si>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</si>
  <si>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</si>
  <si>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</si>
  <si>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</si>
  <si>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</si>
  <si>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</si>
  <si>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</si>
  <si>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</si>
  <si>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</si>
  <si>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</si>
  <si>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</si>
  <si>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</si>
  <si>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</si>
  <si>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</si>
  <si>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</si>
  <si>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</si>
  <si>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</si>
  <si>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</si>
  <si>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</si>
  <si>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</si>
  <si>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</si>
  <si>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</si>
  <si>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</si>
  <si>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</si>
  <si>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</si>
  <si>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</si>
  <si>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</si>
  <si>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</si>
  <si>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</si>
  <si>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</si>
  <si>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</si>
  <si>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</si>
  <si>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</si>
  <si>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</si>
  <si>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</si>
  <si>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</si>
  <si>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</si>
  <si>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</si>
  <si>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</si>
  <si>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</si>
  <si>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</si>
  <si>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</si>
  <si>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</si>
  <si>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</si>
  <si>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</si>
  <si>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</si>
  <si>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</si>
  <si>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</si>
  <si>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</si>
  <si>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</si>
  <si>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</si>
  <si>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</si>
  <si>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</si>
  <si>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</si>
  <si>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</si>
  <si>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</si>
  <si>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</si>
  <si>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</si>
  <si>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</si>
  <si>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</si>
  <si>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</si>
  <si>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</si>
  <si>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</si>
  <si>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</si>
  <si>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</si>
  <si>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</si>
  <si>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</si>
  <si>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</si>
  <si>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</si>
  <si>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</si>
  <si>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</si>
  <si>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</si>
  <si>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</si>
  <si>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</si>
  <si>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</si>
  <si>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</si>
  <si>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</si>
  <si>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</si>
  <si>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</si>
  <si>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</si>
  <si>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</si>
  <si>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</si>
  <si>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</si>
  <si>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</si>
  <si>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</si>
  <si>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</si>
  <si>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</si>
  <si>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</si>
  <si>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</si>
  <si>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</si>
  <si>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</si>
  <si>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</si>
  <si>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</si>
  <si>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</si>
  <si>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</si>
  <si>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</si>
  <si>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</si>
  <si>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</si>
  <si>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</si>
  <si>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</si>
  <si>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</si>
  <si>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</si>
  <si>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</si>
  <si>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</si>
  <si>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</si>
  <si>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</si>
  <si>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</si>
  <si>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</si>
  <si>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</si>
  <si>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</si>
  <si>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</si>
  <si>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</si>
  <si>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</si>
  <si>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</si>
  <si>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</si>
  <si>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</si>
  <si>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</si>
  <si>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</si>
  <si>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</si>
  <si>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</si>
  <si>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</si>
  <si>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</si>
  <si>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</si>
  <si>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</si>
  <si>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</si>
  <si>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</si>
  <si>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</si>
  <si>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</si>
  <si>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</si>
  <si>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</si>
  <si>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</si>
  <si>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</si>
  <si>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</si>
  <si>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</si>
  <si>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</si>
  <si>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</si>
  <si>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</si>
  <si>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</si>
  <si>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</si>
  <si>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</si>
  <si>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</si>
  <si>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</si>
  <si>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</si>
  <si>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</si>
  <si>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</si>
  <si>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</si>
  <si>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</si>
  <si>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</si>
  <si>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</si>
  <si>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</si>
  <si>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</si>
  <si>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</si>
  <si>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</si>
  <si>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</si>
  <si>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</si>
  <si>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</si>
  <si>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</si>
  <si>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</si>
  <si>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</si>
  <si>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</si>
  <si>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</si>
  <si>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</si>
  <si>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</si>
  <si>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</si>
  <si>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</si>
  <si>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</si>
  <si>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</si>
  <si>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</si>
  <si>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</si>
  <si>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</si>
  <si>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</si>
  <si>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</si>
  <si>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</si>
  <si>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</si>
  <si>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</si>
  <si>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</si>
  <si>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</si>
  <si>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</si>
  <si>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</si>
  <si>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</si>
  <si>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</si>
  <si>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</si>
  <si>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</si>
  <si>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</si>
  <si>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</si>
  <si>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</si>
  <si>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</si>
  <si>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</si>
  <si>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</si>
  <si>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</si>
  <si>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</si>
  <si>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</si>
  <si>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</si>
  <si>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</si>
  <si>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</si>
  <si>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</si>
  <si>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</si>
  <si>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</si>
  <si>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</si>
  <si>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</si>
  <si>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</si>
  <si>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</si>
  <si>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</si>
  <si>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</si>
  <si>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</si>
  <si>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</si>
  <si>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</si>
  <si>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</si>
  <si>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</si>
  <si>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</si>
  <si>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</si>
  <si>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</si>
  <si>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</si>
  <si>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</si>
  <si>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</si>
  <si>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</si>
  <si>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</si>
  <si>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</si>
  <si>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</si>
  <si>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</si>
  <si>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</si>
  <si>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</si>
  <si>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</si>
  <si>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</si>
  <si>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</si>
  <si>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</si>
  <si>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</si>
  <si>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</si>
  <si>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</si>
  <si>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</si>
  <si>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</si>
  <si>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</si>
  <si>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</si>
  <si>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</si>
  <si>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</si>
  <si>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</si>
  <si>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</si>
  <si>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</si>
  <si>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</si>
  <si>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</si>
  <si>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</si>
  <si>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</si>
  <si>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</si>
  <si>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</si>
  <si>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</si>
  <si>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</si>
  <si>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</si>
  <si>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</si>
  <si>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</si>
  <si>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</si>
  <si>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</si>
  <si>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</si>
  <si>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</si>
  <si>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</si>
  <si>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</si>
  <si>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</si>
  <si>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</si>
  <si>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</si>
  <si>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</si>
  <si>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</si>
  <si>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</si>
  <si>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</si>
  <si>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</si>
  <si>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</si>
  <si>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</si>
  <si>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</si>
  <si>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</si>
  <si>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</si>
  <si>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</si>
  <si>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</si>
  <si>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</si>
  <si>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</si>
  <si>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</si>
  <si>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</si>
  <si>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</si>
  <si>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</si>
  <si>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</si>
  <si>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</si>
  <si>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</si>
  <si>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</si>
  <si>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</si>
  <si>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</si>
  <si>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</si>
  <si>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</si>
  <si>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</si>
  <si>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</si>
  <si>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</si>
  <si>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</si>
  <si>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</si>
  <si>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</si>
  <si>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</si>
  <si>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</si>
  <si>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</si>
  <si>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</si>
  <si>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</si>
  <si>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</si>
  <si>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</si>
  <si>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</si>
  <si>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</si>
  <si>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</si>
  <si>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</si>
  <si>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</si>
  <si>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</si>
  <si>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</si>
  <si>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</si>
  <si>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</si>
  <si>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</si>
  <si>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</si>
  <si>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</si>
  <si>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</si>
  <si>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</si>
  <si>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</si>
  <si>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</si>
  <si>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</si>
  <si>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</si>
  <si>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</si>
  <si>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</si>
  <si>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</si>
  <si>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</si>
  <si>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</si>
  <si>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</si>
  <si>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</si>
  <si>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</si>
  <si>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</si>
  <si>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</si>
  <si>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</si>
  <si>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</si>
  <si>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</si>
  <si>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</si>
  <si>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</si>
  <si>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</si>
  <si>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</si>
  <si>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</si>
  <si>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</si>
  <si>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</si>
  <si>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</si>
  <si>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</si>
  <si>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</si>
  <si>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</si>
  <si>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</si>
  <si>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</si>
  <si>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</si>
  <si>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</si>
  <si>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</si>
  <si>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</si>
  <si>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</si>
  <si>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</si>
  <si>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</si>
  <si>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</si>
  <si>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</si>
  <si>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</si>
  <si>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</si>
  <si>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</si>
  <si>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</si>
  <si>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</si>
  <si>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</si>
  <si>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</si>
  <si>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</si>
  <si>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</si>
  <si>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</si>
  <si>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</si>
  <si>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</si>
  <si>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</si>
  <si>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</si>
  <si>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</si>
  <si>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</si>
  <si>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</si>
  <si>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</si>
  <si>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</si>
  <si>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</si>
  <si>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</si>
  <si>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</si>
  <si>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</si>
  <si>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</si>
  <si>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</si>
  <si>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</si>
  <si>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</si>
  <si>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</si>
  <si>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</si>
  <si>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</si>
  <si>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</si>
  <si>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</si>
  <si>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</si>
  <si>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</si>
  <si>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</si>
  <si>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</si>
  <si>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</si>
  <si>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</si>
  <si>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</si>
  <si>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</si>
  <si>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</si>
  <si>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</si>
  <si>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</si>
  <si>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</si>
  <si>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</si>
  <si>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</si>
  <si>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</si>
  <si>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</si>
  <si>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</si>
  <si>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</si>
  <si>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</si>
  <si>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</si>
  <si>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</si>
  <si>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</si>
  <si>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</si>
  <si>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</si>
  <si>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</si>
  <si>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</si>
  <si>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</si>
  <si>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</si>
  <si>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</si>
  <si>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</si>
  <si>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</si>
  <si>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</si>
  <si>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</si>
  <si>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</si>
  <si>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</si>
  <si>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</si>
  <si>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</si>
  <si>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</si>
  <si>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</si>
  <si>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</si>
  <si>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</si>
  <si>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</si>
  <si>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</si>
  <si>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</si>
  <si>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</si>
  <si>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</si>
  <si>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</si>
  <si>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</si>
  <si>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</si>
  <si>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</si>
  <si>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</si>
  <si>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</si>
  <si>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</si>
  <si>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</si>
  <si>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</si>
  <si>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</si>
  <si>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</si>
  <si>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</si>
  <si>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</si>
  <si>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</si>
  <si>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</si>
  <si>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</si>
  <si>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</si>
  <si>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</si>
  <si>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</si>
  <si>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</si>
  <si>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</si>
  <si>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</si>
  <si>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</si>
  <si>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</si>
  <si>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</si>
  <si>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</si>
  <si>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</si>
  <si>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</si>
  <si>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</si>
  <si>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</si>
  <si>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</si>
  <si>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</si>
  <si>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</si>
  <si>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</si>
  <si>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</si>
  <si>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</si>
  <si>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</si>
  <si>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</si>
  <si>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</si>
  <si>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</si>
  <si>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</si>
  <si>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</si>
  <si>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</si>
  <si>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</si>
  <si>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</si>
  <si>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</si>
  <si>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</si>
  <si>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</si>
  <si>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</si>
  <si>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</si>
  <si>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</si>
  <si>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</si>
  <si>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</si>
  <si>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</si>
  <si>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</si>
  <si>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</si>
  <si>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</si>
  <si>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</si>
  <si>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</si>
  <si>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</si>
  <si>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</si>
  <si>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</si>
  <si>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</si>
  <si>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</si>
  <si>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</si>
  <si>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</si>
  <si>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</si>
  <si>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</si>
  <si>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</si>
  <si>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</si>
  <si>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</si>
  <si>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</si>
  <si>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</si>
  <si>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</si>
  <si>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</si>
  <si>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</si>
  <si>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</si>
  <si>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</si>
  <si>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</si>
  <si>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</si>
  <si>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</si>
  <si>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</si>
  <si>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</si>
  <si>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</si>
  <si>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</si>
  <si>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</si>
  <si>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</si>
  <si>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</si>
  <si>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</si>
  <si>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</si>
  <si>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</si>
  <si>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</si>
  <si>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</si>
  <si>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</si>
  <si>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</si>
  <si>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</si>
  <si>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</si>
  <si>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</si>
  <si>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</si>
  <si>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</si>
  <si>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</si>
  <si>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</si>
  <si>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</si>
  <si>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</si>
  <si>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</si>
  <si>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</si>
  <si>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</si>
  <si>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</si>
  <si>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</si>
  <si>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</si>
  <si>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</si>
  <si>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</si>
  <si>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</si>
  <si>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</si>
  <si>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</si>
  <si>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</si>
  <si>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</si>
  <si>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</si>
  <si>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</si>
  <si>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</si>
  <si>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</si>
  <si>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</si>
  <si>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</si>
  <si>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</si>
  <si>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</si>
  <si>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</si>
  <si>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</si>
  <si>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</si>
  <si>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</si>
  <si>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</si>
  <si>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</si>
  <si>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</si>
  <si>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</si>
  <si>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</si>
  <si>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</si>
  <si>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</si>
  <si>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</si>
  <si>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</si>
  <si>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</si>
  <si>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</si>
  <si>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</si>
  <si>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</si>
  <si>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</si>
  <si>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</si>
  <si>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</si>
  <si>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</si>
  <si>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</si>
  <si>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</si>
  <si>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</si>
  <si>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</si>
  <si>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</si>
  <si>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</si>
  <si>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</si>
  <si>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</si>
  <si>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</si>
  <si>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</si>
  <si>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</si>
  <si>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</si>
  <si>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</si>
  <si>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</si>
  <si>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</si>
  <si>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</si>
  <si>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</si>
  <si>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</si>
  <si>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</si>
  <si>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</si>
  <si>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</si>
  <si>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</si>
  <si>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</si>
  <si>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</si>
  <si>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</si>
  <si>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</si>
  <si>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</si>
  <si>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</si>
  <si>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</si>
  <si>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</si>
  <si>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</si>
  <si>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</si>
  <si>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</si>
  <si>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</si>
  <si>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</si>
  <si>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</si>
  <si>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</si>
  <si>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</si>
  <si>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</si>
  <si>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</si>
  <si>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</si>
  <si>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</si>
  <si>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</si>
  <si>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</si>
  <si>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</si>
  <si>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</si>
  <si>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</si>
  <si>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</si>
  <si>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</si>
  <si>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</si>
  <si>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</si>
  <si>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</si>
  <si>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</si>
  <si>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</si>
  <si>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</si>
  <si>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</si>
  <si>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</si>
  <si>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</si>
  <si>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</si>
  <si>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</si>
  <si>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</si>
  <si>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</si>
  <si>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</si>
  <si>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</si>
  <si>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</si>
  <si>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</si>
  <si>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</si>
  <si>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</si>
  <si>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</si>
  <si>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</si>
  <si>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</si>
  <si>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</si>
  <si>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</si>
  <si>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</si>
  <si>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</si>
  <si>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</si>
  <si>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</si>
  <si>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</si>
  <si>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</si>
  <si>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</si>
  <si>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</si>
  <si>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</si>
  <si>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</si>
  <si>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</si>
  <si>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</si>
  <si>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</si>
  <si>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</si>
  <si>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</si>
  <si>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</si>
  <si>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</si>
  <si>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</si>
  <si>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</si>
  <si>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</si>
  <si>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</si>
  <si>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</si>
  <si>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</si>
  <si>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</si>
  <si>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</si>
  <si>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</si>
  <si>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</si>
  <si>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</si>
  <si>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</si>
  <si>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</si>
  <si>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</si>
  <si>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</si>
  <si>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</si>
  <si>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</si>
  <si>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</si>
  <si>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</si>
  <si>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</si>
  <si>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</si>
  <si>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</si>
  <si>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</si>
  <si>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</si>
  <si>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</si>
  <si>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</si>
  <si>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</si>
  <si>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</si>
  <si>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</si>
  <si>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</si>
  <si>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</si>
  <si>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</si>
  <si>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</si>
  <si>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</si>
  <si>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</si>
  <si>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</si>
  <si>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</si>
  <si>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</si>
  <si>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</si>
  <si>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</si>
  <si>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</si>
  <si>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</si>
  <si>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</si>
  <si>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</si>
  <si>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</si>
  <si>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</si>
  <si>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</si>
  <si>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</si>
  <si>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</si>
  <si>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</si>
  <si>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</si>
  <si>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</si>
  <si>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</si>
  <si>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</si>
  <si>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</si>
  <si>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</si>
  <si>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</si>
  <si>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</si>
  <si>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</si>
  <si>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</si>
  <si>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</si>
  <si>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</si>
  <si>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</si>
  <si>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</si>
  <si>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</si>
  <si>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</si>
  <si>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</si>
  <si>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</si>
  <si>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</si>
  <si>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</si>
  <si>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</si>
  <si>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</si>
  <si>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</si>
  <si>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</si>
  <si>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</si>
  <si>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</si>
  <si>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</si>
  <si>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</si>
  <si>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</si>
  <si>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</si>
  <si>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</si>
  <si>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</si>
  <si>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</si>
  <si>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</si>
  <si>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</si>
  <si>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</si>
  <si>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</si>
  <si>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</si>
  <si>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</si>
  <si>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</si>
  <si>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</si>
  <si>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</si>
  <si>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</si>
  <si>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</si>
  <si>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</si>
  <si>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</si>
  <si>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</si>
  <si>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</si>
  <si>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</si>
  <si>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</si>
  <si>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</si>
  <si>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</si>
  <si>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</si>
  <si>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</si>
  <si>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</si>
  <si>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</si>
  <si>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</si>
  <si>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</si>
  <si>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</si>
  <si>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</si>
  <si>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</si>
  <si>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</si>
  <si>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</si>
  <si>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</si>
  <si>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</si>
  <si>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</si>
  <si>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</si>
  <si>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</si>
  <si>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</si>
  <si>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</si>
  <si>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</si>
  <si>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</si>
  <si>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</si>
  <si>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</si>
  <si>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</si>
  <si>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</si>
  <si>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</si>
  <si>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</si>
  <si>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</si>
  <si>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</si>
  <si>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</si>
  <si>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</si>
  <si>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</si>
  <si>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</si>
  <si>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</si>
  <si>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</si>
  <si>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</si>
  <si>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</si>
  <si>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</si>
  <si>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</si>
  <si>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</si>
  <si>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</si>
  <si>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</si>
  <si>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</si>
  <si>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</si>
  <si>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</si>
  <si>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</si>
  <si>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</si>
  <si>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</si>
  <si>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</si>
  <si>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</si>
  <si>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</si>
  <si>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</si>
  <si>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</si>
  <si>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</si>
  <si>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</si>
  <si>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</si>
  <si>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</si>
  <si>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</si>
  <si>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</si>
  <si>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</si>
  <si>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</si>
  <si>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</si>
  <si>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</si>
  <si>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</si>
  <si>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</si>
  <si>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</si>
  <si>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</si>
  <si>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</si>
  <si>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</si>
  <si>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</si>
  <si>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</si>
  <si>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</si>
  <si>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</si>
  <si>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</si>
  <si>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</si>
  <si>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</si>
  <si>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</si>
  <si>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</si>
  <si>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</si>
  <si>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</si>
  <si>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</si>
  <si>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</si>
  <si>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</si>
  <si>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</si>
  <si>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</si>
  <si>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</si>
  <si>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</si>
  <si>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</si>
  <si>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</si>
  <si>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</si>
  <si>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</si>
  <si>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</si>
  <si>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</si>
  <si>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</si>
  <si>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</si>
  <si>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</si>
  <si>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</si>
  <si>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</si>
  <si>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</si>
  <si>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</si>
  <si>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</si>
  <si>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</si>
  <si>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</si>
  <si>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</si>
  <si>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</si>
  <si>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</si>
  <si>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</si>
  <si>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</si>
  <si>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</si>
  <si>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</si>
  <si>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</si>
  <si>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</si>
  <si>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</si>
  <si>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</si>
  <si>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</si>
  <si>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</si>
  <si>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</si>
  <si>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</si>
  <si>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</si>
  <si>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</si>
  <si>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</si>
  <si>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</si>
  <si>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</si>
  <si>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</si>
  <si>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</si>
  <si>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</si>
  <si>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</si>
  <si>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</si>
  <si>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</si>
  <si>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</si>
  <si>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</si>
  <si>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</si>
  <si>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</si>
  <si>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</si>
  <si>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</si>
  <si>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</si>
  <si>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</si>
  <si>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</si>
  <si>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</si>
  <si>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</si>
  <si>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</si>
  <si>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</si>
  <si>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</si>
  <si>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</si>
  <si>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</si>
  <si>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</si>
  <si>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</si>
  <si>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</si>
  <si>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</si>
  <si>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</si>
  <si>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</si>
  <si>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</si>
  <si>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</si>
  <si>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</si>
  <si>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</si>
  <si>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</si>
  <si>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</si>
  <si>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</si>
  <si>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</si>
  <si>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</si>
  <si>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</si>
  <si>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</si>
  <si>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</si>
  <si>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</si>
  <si>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</si>
  <si>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</si>
  <si>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</si>
  <si>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</si>
  <si>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</si>
  <si>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</si>
  <si>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</si>
  <si>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</si>
  <si>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</si>
  <si>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</si>
  <si>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</si>
  <si>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</si>
  <si>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</si>
  <si>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</si>
  <si>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</si>
  <si>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</si>
  <si>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</si>
  <si>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</si>
  <si>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</si>
  <si>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</si>
  <si>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</si>
  <si>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</si>
  <si>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</si>
  <si>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</si>
  <si>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</si>
  <si>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</si>
  <si>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</si>
  <si>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</si>
  <si>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</si>
  <si>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</si>
  <si>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</si>
  <si>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</si>
  <si>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</si>
  <si>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</si>
  <si>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</si>
  <si>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</si>
  <si>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</si>
  <si>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</si>
  <si>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</si>
  <si>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</si>
  <si>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</si>
  <si>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</si>
  <si>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</si>
  <si>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</si>
  <si>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</si>
  <si>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</si>
  <si>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</si>
  <si>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</si>
  <si>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</si>
  <si>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</si>
  <si>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</si>
  <si>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</si>
  <si>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</si>
  <si>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</si>
  <si>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</si>
  <si>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</si>
  <si>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</si>
  <si>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</si>
  <si>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</si>
  <si>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</si>
  <si>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</si>
  <si>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</si>
  <si>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</si>
  <si>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</si>
  <si>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</si>
  <si>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</si>
  <si>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</si>
  <si>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</si>
  <si>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</si>
  <si>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</si>
  <si>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</si>
  <si>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</si>
  <si>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</si>
  <si>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</si>
  <si>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</si>
  <si>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</si>
  <si>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</si>
  <si>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</si>
  <si>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</si>
  <si>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</si>
  <si>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</si>
  <si>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</si>
  <si>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</si>
  <si>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</si>
  <si>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</si>
  <si>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</si>
  <si>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</si>
  <si>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</si>
  <si>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</si>
  <si>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</si>
  <si>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</si>
  <si>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</si>
  <si>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</si>
  <si>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</si>
  <si>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</si>
  <si>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</si>
  <si>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</si>
  <si>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</si>
  <si>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</si>
  <si>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</si>
  <si>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</si>
  <si>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</si>
  <si>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</si>
  <si>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</si>
  <si>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</si>
  <si>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</si>
  <si>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</si>
  <si>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</si>
  <si>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</si>
  <si>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</si>
  <si>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</si>
  <si>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</si>
  <si>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</si>
  <si>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</si>
  <si>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</si>
  <si>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</si>
  <si>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</si>
  <si>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</si>
  <si>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</si>
  <si>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</si>
  <si>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</si>
  <si>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</si>
  <si>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</si>
  <si>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</si>
  <si>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</si>
  <si>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</si>
  <si>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</si>
  <si>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</si>
  <si>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</si>
  <si>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</si>
  <si>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</si>
  <si>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</si>
  <si>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</si>
  <si>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</si>
  <si>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</si>
  <si>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</si>
  <si>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</si>
  <si>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</si>
  <si>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</si>
  <si>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</si>
  <si>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</si>
  <si>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</si>
  <si>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</si>
  <si>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</si>
  <si>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</si>
  <si>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</si>
  <si>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</si>
  <si>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</si>
  <si>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</si>
  <si>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</si>
  <si>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</si>
  <si>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</si>
  <si>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</si>
  <si>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</si>
  <si>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</si>
  <si>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</si>
  <si>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</si>
  <si>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</si>
  <si>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</si>
  <si>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</si>
  <si>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</si>
  <si>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</si>
  <si>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</si>
  <si>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</si>
  <si>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</si>
  <si>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</si>
  <si>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</si>
  <si>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</si>
  <si>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</si>
  <si>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</si>
  <si>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</si>
  <si>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</si>
  <si>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</si>
  <si>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</si>
  <si>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</si>
  <si>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</si>
  <si>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</si>
  <si>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</si>
  <si>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</si>
  <si>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</si>
  <si>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</si>
  <si>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</si>
  <si>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</si>
  <si>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</si>
  <si>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</si>
  <si>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</si>
  <si>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</si>
  <si>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</si>
  <si>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</si>
  <si>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</si>
  <si>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</si>
  <si>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</si>
  <si>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</si>
  <si>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</si>
  <si>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</si>
  <si>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</si>
  <si>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</si>
  <si>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</si>
  <si>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</si>
  <si>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</si>
  <si>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</si>
  <si>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</si>
  <si>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</si>
  <si>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</si>
  <si>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</si>
  <si>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</si>
  <si>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</si>
  <si>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</si>
  <si>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</si>
  <si>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</si>
  <si>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</si>
  <si>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</si>
  <si>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</si>
  <si>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</si>
  <si>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</si>
  <si>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</si>
  <si>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</si>
  <si>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</si>
  <si>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</si>
  <si>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</si>
  <si>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</si>
  <si>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</si>
  <si>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</si>
  <si>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</si>
  <si>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</si>
  <si>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</si>
  <si>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</si>
  <si>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</si>
  <si>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</si>
  <si>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</si>
  <si>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</si>
  <si>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</si>
  <si>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</si>
  <si>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</si>
  <si>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</si>
  <si>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</si>
  <si>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</si>
  <si>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</si>
  <si>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</si>
  <si>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</si>
  <si>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</si>
  <si>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</si>
  <si>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</si>
  <si>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</si>
  <si>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</si>
  <si>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</si>
  <si>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</si>
  <si>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</si>
  <si>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</si>
  <si>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</si>
  <si>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</si>
  <si>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</si>
  <si>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</si>
  <si>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</si>
  <si>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</si>
  <si>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</si>
  <si>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</si>
  <si>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</si>
  <si>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</si>
  <si>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</si>
  <si>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</si>
  <si>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</si>
  <si>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</si>
  <si>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</si>
  <si>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</si>
  <si>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</si>
  <si>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</si>
  <si>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</si>
  <si>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</si>
  <si>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</si>
  <si>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</si>
  <si>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</si>
  <si>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</si>
  <si>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</si>
  <si>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</si>
  <si>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</si>
  <si>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</si>
  <si>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</si>
  <si>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</si>
  <si>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</si>
  <si>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</si>
  <si>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</si>
  <si>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</si>
  <si>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</si>
  <si>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</si>
  <si>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</si>
  <si>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</si>
  <si>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</si>
  <si>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</si>
  <si>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</si>
  <si>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</si>
  <si>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</si>
  <si>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</si>
  <si>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</si>
  <si>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</si>
  <si>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</si>
  <si>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</si>
  <si>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</si>
  <si>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</si>
  <si>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</si>
  <si>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</si>
  <si>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</si>
  <si>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</si>
  <si>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</si>
  <si>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</si>
  <si>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</si>
  <si>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</si>
  <si>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</si>
  <si>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</si>
  <si>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</si>
  <si>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</si>
  <si>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</si>
  <si>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</si>
  <si>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</si>
  <si>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</si>
  <si>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</si>
  <si>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</si>
  <si>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</si>
  <si>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</si>
  <si>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</si>
  <si>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</si>
  <si>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</si>
  <si>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</si>
  <si>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</si>
  <si>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</si>
  <si>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</si>
  <si>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</si>
  <si>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</si>
  <si>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</si>
  <si>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</si>
  <si>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</si>
  <si>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</si>
  <si>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</si>
  <si>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</si>
  <si>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</si>
  <si>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</si>
  <si>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</si>
  <si>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</si>
  <si>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</si>
  <si>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</si>
  <si>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</si>
  <si>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</si>
  <si>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</si>
  <si>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</si>
  <si>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</si>
  <si>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</si>
  <si>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</si>
  <si>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</si>
  <si>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</si>
  <si>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</si>
  <si>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</si>
  <si>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</si>
  <si>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</si>
  <si>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</si>
  <si>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</si>
  <si>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</si>
  <si>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</si>
  <si>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</si>
  <si>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</si>
  <si>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</si>
  <si>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</si>
  <si>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</si>
  <si>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</si>
  <si>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</si>
  <si>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</si>
  <si>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</si>
  <si>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</si>
  <si>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</si>
  <si>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</si>
  <si>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</si>
  <si>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</si>
  <si>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</si>
  <si>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</si>
  <si>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</si>
  <si>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</si>
  <si>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</si>
  <si>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</si>
  <si>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</si>
  <si>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</si>
  <si>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</si>
  <si>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</si>
  <si>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</si>
  <si>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</si>
  <si>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</si>
  <si>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</si>
  <si>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</si>
  <si>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</si>
  <si>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</si>
  <si>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</si>
  <si>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</si>
  <si>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</si>
  <si>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</si>
  <si>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</si>
  <si>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</si>
  <si>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</si>
  <si>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</si>
  <si>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</si>
  <si>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</si>
  <si>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</si>
  <si>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</si>
  <si>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</si>
  <si>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</si>
  <si>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</si>
  <si>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</si>
  <si>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</si>
  <si>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</si>
  <si>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</si>
  <si>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</si>
  <si>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</si>
  <si>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</si>
  <si>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</si>
  <si>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</si>
  <si>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</si>
  <si>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</si>
  <si>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</si>
  <si>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</si>
  <si>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</si>
  <si>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</si>
  <si>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</si>
  <si>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</si>
  <si>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</si>
  <si>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</si>
  <si>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</si>
  <si>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</si>
  <si>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</si>
  <si>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</si>
  <si>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</si>
  <si>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</si>
  <si>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</si>
  <si>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</si>
  <si>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</si>
  <si>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</si>
  <si>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</si>
  <si>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</si>
  <si>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</si>
  <si>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</si>
  <si>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</si>
  <si>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</si>
  <si>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</si>
  <si>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</si>
  <si>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</si>
  <si>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</si>
  <si>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</si>
  <si>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</si>
  <si>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</si>
  <si>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</si>
  <si>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</si>
  <si>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</si>
  <si>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</si>
  <si>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</si>
  <si>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</si>
  <si>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</si>
  <si>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</si>
  <si>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</si>
  <si>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</si>
  <si>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</si>
  <si>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</si>
  <si>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</si>
  <si>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</si>
  <si>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</si>
  <si>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</si>
  <si>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</si>
  <si>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</si>
  <si>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</si>
  <si>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</si>
  <si>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</si>
  <si>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</si>
  <si>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</si>
  <si>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</si>
  <si>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</si>
  <si>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</si>
  <si>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</si>
  <si>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</si>
  <si>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</si>
  <si>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</si>
  <si>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</si>
  <si>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</si>
  <si>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</si>
  <si>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</si>
  <si>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</si>
  <si>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</si>
  <si>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</si>
  <si>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</si>
  <si>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</si>
  <si>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</si>
  <si>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</si>
  <si>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</si>
  <si>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</si>
  <si>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</si>
  <si>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</si>
  <si>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</si>
  <si>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</si>
  <si>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</si>
  <si>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</si>
  <si>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</si>
  <si>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</si>
  <si>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</si>
  <si>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</si>
  <si>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</si>
  <si>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</si>
  <si>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</si>
  <si>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</si>
  <si>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</si>
  <si>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</si>
  <si>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</si>
  <si>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</si>
  <si>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</si>
  <si>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</si>
  <si>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</si>
  <si>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</si>
  <si>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</si>
  <si>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</si>
  <si>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</si>
  <si>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</si>
  <si>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</si>
  <si>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</si>
  <si>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</si>
  <si>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</si>
  <si>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</si>
  <si>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</si>
  <si>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</si>
  <si>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</si>
  <si>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</si>
  <si>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</si>
  <si>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</si>
  <si>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</si>
  <si>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</si>
  <si>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</si>
  <si>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</si>
  <si>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</si>
  <si>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</si>
  <si>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</si>
  <si>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</si>
  <si>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</si>
  <si>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</si>
  <si>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</si>
  <si>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</si>
  <si>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</si>
  <si>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</si>
  <si>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</si>
  <si>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</si>
  <si>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</si>
  <si>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</si>
  <si>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</si>
  <si>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</si>
  <si>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</si>
  <si>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</si>
  <si>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</si>
  <si>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</si>
  <si>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</si>
  <si>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</si>
  <si>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</si>
  <si>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</si>
  <si>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</si>
  <si>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</si>
  <si>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</si>
  <si>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</si>
  <si>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</si>
  <si>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</si>
  <si>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</si>
  <si>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</si>
  <si>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</si>
  <si>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</si>
  <si>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</si>
  <si>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</si>
  <si>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</si>
  <si>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</si>
  <si>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</si>
  <si>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</si>
  <si>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</si>
  <si>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</si>
  <si>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</si>
  <si>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</si>
  <si>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</si>
  <si>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</si>
  <si>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</si>
  <si>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</si>
  <si>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</si>
  <si>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</si>
  <si>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</si>
  <si>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</si>
  <si>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</si>
  <si>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</si>
  <si>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</si>
  <si>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</si>
  <si>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</si>
  <si>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</si>
  <si>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</si>
  <si>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</si>
  <si>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</si>
  <si>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</si>
  <si>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</si>
  <si>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</si>
  <si>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</si>
  <si>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</si>
  <si>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</si>
  <si>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</si>
  <si>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</si>
  <si>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</si>
  <si>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</si>
  <si>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</si>
  <si>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</si>
  <si>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</si>
  <si>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</si>
  <si>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</si>
  <si>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</si>
  <si>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</si>
  <si>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</si>
  <si>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</si>
  <si>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</si>
  <si>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</si>
  <si>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</si>
  <si>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</si>
  <si>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</si>
  <si>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</si>
  <si>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</si>
  <si>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</si>
  <si>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</si>
  <si>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</si>
  <si>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</si>
  <si>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</si>
  <si>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</si>
  <si>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</si>
  <si>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</si>
  <si>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</si>
  <si>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</si>
  <si>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</si>
  <si>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</si>
  <si>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</si>
  <si>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</si>
  <si>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</si>
  <si>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</si>
  <si>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</si>
  <si>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</si>
  <si>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</si>
  <si>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</si>
  <si>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</si>
  <si>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</si>
  <si>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</si>
  <si>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</si>
  <si>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</si>
  <si>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</si>
  <si>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</si>
  <si>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</si>
  <si>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</si>
  <si>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</si>
  <si>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</si>
  <si>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</si>
  <si>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</si>
  <si>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</si>
  <si>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</si>
  <si>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</si>
  <si>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</si>
  <si>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</si>
  <si>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</si>
  <si>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</si>
  <si>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</si>
  <si>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</si>
  <si>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</si>
  <si>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</si>
  <si>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</si>
  <si>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</si>
  <si>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</si>
  <si>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</si>
  <si>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</si>
  <si>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</si>
  <si>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</si>
  <si>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</si>
  <si>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</si>
  <si>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</si>
  <si>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</si>
  <si>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</si>
  <si>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</si>
  <si>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</si>
  <si>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</si>
  <si>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</si>
  <si>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</si>
  <si>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</si>
  <si>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</si>
  <si>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</si>
  <si>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</si>
  <si>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</si>
  <si>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</si>
  <si>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</si>
  <si>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</si>
  <si>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</si>
  <si>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</si>
  <si>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</si>
  <si>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</si>
  <si>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</si>
  <si>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</si>
  <si>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</si>
  <si>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</si>
  <si>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</si>
  <si>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</si>
  <si>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</si>
  <si>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</si>
  <si>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</si>
  <si>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</si>
  <si>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</si>
  <si>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</si>
  <si>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</si>
  <si>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</si>
  <si>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</si>
  <si>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</si>
  <si>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</si>
  <si>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</si>
  <si>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</si>
  <si>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</si>
  <si>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</si>
  <si>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</si>
  <si>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</si>
  <si>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</si>
  <si>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</si>
  <si>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</si>
  <si>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</si>
  <si>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</si>
  <si>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</si>
  <si>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</si>
  <si>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</si>
  <si>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</si>
  <si>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</si>
  <si>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</si>
  <si>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</si>
  <si>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</si>
  <si>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</si>
  <si>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</si>
  <si>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</si>
  <si>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</si>
  <si>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</si>
  <si>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</si>
  <si>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</si>
  <si>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</si>
  <si>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</si>
  <si>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</si>
  <si>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</si>
  <si>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</si>
  <si>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</si>
  <si>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</si>
  <si>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</si>
  <si>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</si>
  <si>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</si>
  <si>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</si>
  <si>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</si>
  <si>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</si>
  <si>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</si>
  <si>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</si>
  <si>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</si>
  <si>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</si>
  <si>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</si>
  <si>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</si>
  <si>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</si>
  <si>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</si>
  <si>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</si>
  <si>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</si>
  <si>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</si>
  <si>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</si>
  <si>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</si>
  <si>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</si>
  <si>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</si>
  <si>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</si>
  <si>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</si>
  <si>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</si>
  <si>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</si>
  <si>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</si>
  <si>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</si>
  <si>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</si>
  <si>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</si>
  <si>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</si>
  <si>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</si>
  <si>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</si>
  <si>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</si>
  <si>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</si>
  <si>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</si>
  <si>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</si>
  <si>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</si>
  <si>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</si>
  <si>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</si>
  <si>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</si>
  <si>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</si>
  <si>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</si>
  <si>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</si>
  <si>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</si>
  <si>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</si>
  <si>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</si>
  <si>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</si>
  <si>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</si>
  <si>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</si>
  <si>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</si>
  <si>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</si>
  <si>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</si>
  <si>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</si>
  <si>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</si>
  <si>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</si>
  <si>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</si>
  <si>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</si>
  <si>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</si>
  <si>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</si>
  <si>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</si>
  <si>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</si>
  <si>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</si>
  <si>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</si>
  <si>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</si>
  <si>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</si>
  <si>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</si>
  <si>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</si>
  <si>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</si>
  <si>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</si>
  <si>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</si>
  <si>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</si>
  <si>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</si>
  <si>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</si>
  <si>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</si>
  <si>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</si>
  <si>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</si>
  <si>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</si>
  <si>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</si>
  <si>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</si>
  <si>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</si>
  <si>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</si>
  <si>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</si>
  <si>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</si>
  <si>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</si>
  <si>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</si>
  <si>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</si>
  <si>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</si>
  <si>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</si>
  <si>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</si>
  <si>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</si>
  <si>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</si>
  <si>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</si>
  <si>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</si>
  <si>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</si>
  <si>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</si>
  <si>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</si>
  <si>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</si>
  <si>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</si>
  <si>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</si>
  <si>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</si>
  <si>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</si>
  <si>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</si>
  <si>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</si>
  <si>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</si>
  <si>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</si>
  <si>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</si>
  <si>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</si>
  <si>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</si>
  <si>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</si>
  <si>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</si>
  <si>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</si>
  <si>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</si>
  <si>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</si>
  <si>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</si>
  <si>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</si>
  <si>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</si>
  <si>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</si>
  <si>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</si>
  <si>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</si>
  <si>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</si>
  <si>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</si>
  <si>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</si>
  <si>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</si>
  <si>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</si>
  <si>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</si>
  <si>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</si>
  <si>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</si>
  <si>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</si>
  <si>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</si>
  <si>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</si>
  <si>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</si>
  <si>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</si>
  <si>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</si>
  <si>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</si>
  <si>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</si>
  <si>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</si>
  <si>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</si>
  <si>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</si>
  <si>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</si>
  <si>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</si>
  <si>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</si>
  <si>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</si>
  <si>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</si>
  <si>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</si>
  <si>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</si>
  <si>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</si>
  <si>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</si>
  <si>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</si>
  <si>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</si>
  <si>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</si>
  <si>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</si>
  <si>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</si>
  <si>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</si>
  <si>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</si>
  <si>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</si>
  <si>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</si>
  <si>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</si>
  <si>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</si>
  <si>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</si>
  <si>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</si>
  <si>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</si>
  <si>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</si>
  <si>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</si>
  <si>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</si>
  <si>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</si>
  <si>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</si>
  <si>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</si>
  <si>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</si>
  <si>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</si>
  <si>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</si>
  <si>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</si>
  <si>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</si>
  <si>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</si>
  <si>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</si>
  <si>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</si>
  <si>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</si>
  <si>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</si>
  <si>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</si>
  <si>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</si>
  <si>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</si>
  <si>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</si>
  <si>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</si>
  <si>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</si>
  <si>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</si>
  <si>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</si>
  <si>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</si>
  <si>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</si>
  <si>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</si>
  <si>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</si>
  <si>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</si>
  <si>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</si>
  <si>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</si>
  <si>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</si>
  <si>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</si>
  <si>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</si>
  <si>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</si>
  <si>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</si>
  <si>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</si>
  <si>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</si>
  <si>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</si>
  <si>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</si>
  <si>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</si>
  <si>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</si>
  <si>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</si>
  <si>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</si>
  <si>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</si>
  <si>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</si>
  <si>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</si>
  <si>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</si>
  <si>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</si>
  <si>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</si>
  <si>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</si>
  <si>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</si>
  <si>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</si>
  <si>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</si>
  <si>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</si>
  <si>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</si>
  <si>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</si>
  <si>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</si>
  <si>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</si>
  <si>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</si>
  <si>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</si>
  <si>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</si>
  <si>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</si>
  <si>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</si>
  <si>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</si>
  <si>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</si>
  <si>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</si>
  <si>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</si>
  <si>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</si>
  <si>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</si>
  <si>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</si>
  <si>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</si>
  <si>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</si>
  <si>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</si>
  <si>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</si>
  <si>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</si>
  <si>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</si>
  <si>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</si>
  <si>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</si>
  <si>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</si>
  <si>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</si>
  <si>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</si>
  <si>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</si>
  <si>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</si>
  <si>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</si>
  <si>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</si>
  <si>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</si>
  <si>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</si>
  <si>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</si>
  <si>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</si>
  <si>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</si>
  <si>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</si>
  <si>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</si>
  <si>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</si>
  <si>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</si>
  <si>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</si>
  <si>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</si>
  <si>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</si>
  <si>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</si>
  <si>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</si>
  <si>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</si>
  <si>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</si>
  <si>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</si>
  <si>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</si>
  <si>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</si>
  <si>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</si>
  <si>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</si>
  <si>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</si>
  <si>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</si>
  <si>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</si>
  <si>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</si>
  <si>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</si>
  <si>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</si>
  <si>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</si>
  <si>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</si>
  <si>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</si>
  <si>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</si>
  <si>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</si>
  <si>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</si>
  <si>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</si>
  <si>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</si>
  <si>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</si>
  <si>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</si>
  <si>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</si>
  <si>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</si>
  <si>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</si>
  <si>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</si>
  <si>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</si>
  <si>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</si>
  <si>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</si>
  <si>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</si>
  <si>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</si>
  <si>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</si>
  <si>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</si>
  <si>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</si>
  <si>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</si>
  <si>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</si>
  <si>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</si>
  <si>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</si>
  <si>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</si>
  <si>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</si>
  <si>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</si>
  <si>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</si>
  <si>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</si>
  <si>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</si>
  <si>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</si>
  <si>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</si>
  <si>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</si>
  <si>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</si>
  <si>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</si>
  <si>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</si>
  <si>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</si>
  <si>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</si>
  <si>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</si>
  <si>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</si>
  <si>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</si>
  <si>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</si>
  <si>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</si>
  <si>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</si>
  <si>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</si>
  <si>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</si>
  <si>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</si>
  <si>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</si>
  <si>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</si>
  <si>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</si>
  <si>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</si>
  <si>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</si>
  <si>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</si>
  <si>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</si>
  <si>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</si>
  <si>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</si>
  <si>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</si>
  <si>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</si>
  <si>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</si>
  <si>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</si>
  <si>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</si>
  <si>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</si>
  <si>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</si>
  <si>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</si>
  <si>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</si>
  <si>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</si>
  <si>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</si>
  <si>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</si>
  <si>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</si>
  <si>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</si>
  <si>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</si>
  <si>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</si>
  <si>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</si>
  <si>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</si>
  <si>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</si>
  <si>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</si>
  <si>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</si>
  <si>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</si>
  <si>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</si>
  <si>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</si>
  <si>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</si>
  <si>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</si>
  <si>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</si>
  <si>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</si>
  <si>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</si>
  <si>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</si>
  <si>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</si>
  <si>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</si>
  <si>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</si>
  <si>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</si>
  <si>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</si>
  <si>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</si>
  <si>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</si>
  <si>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</si>
  <si>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</si>
  <si>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</si>
  <si>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</si>
  <si>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</si>
  <si>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</si>
  <si>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</si>
  <si>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</si>
  <si>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</si>
  <si>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</si>
  <si>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</si>
  <si>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</si>
  <si>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</si>
  <si>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</si>
  <si>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</si>
  <si>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</si>
  <si>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</si>
  <si>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</si>
  <si>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</si>
  <si>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</si>
  <si>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</si>
  <si>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</si>
  <si>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</si>
  <si>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</si>
  <si>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</si>
  <si>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</si>
  <si>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</si>
  <si>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</si>
  <si>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</si>
  <si>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</si>
  <si>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</si>
  <si>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</si>
  <si>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</si>
  <si>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</si>
  <si>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</si>
  <si>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</si>
  <si>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</si>
  <si>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</si>
  <si>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</si>
  <si>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</si>
  <si>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</si>
  <si>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</si>
  <si>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</si>
  <si>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</si>
  <si>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</si>
  <si>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</si>
  <si>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</si>
  <si>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</si>
  <si>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</si>
  <si>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</si>
  <si>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</si>
  <si>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</si>
  <si>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</si>
  <si>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</si>
  <si>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</si>
  <si>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</si>
  <si>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</si>
  <si>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</si>
  <si>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</si>
  <si>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</si>
  <si>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</si>
  <si>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</si>
  <si>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</si>
  <si>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</si>
  <si>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</si>
  <si>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</si>
  <si>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</si>
  <si>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</si>
  <si>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</si>
  <si>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</si>
  <si>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</si>
  <si>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</si>
  <si>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</si>
  <si>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</si>
  <si>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</si>
  <si>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</si>
  <si>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</si>
  <si>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</si>
  <si>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</si>
  <si>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</si>
  <si>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</si>
  <si>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</si>
  <si>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</si>
  <si>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</si>
  <si>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</si>
  <si>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</si>
  <si>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</si>
  <si>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</si>
  <si>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</si>
  <si>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</si>
  <si>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</si>
  <si>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</si>
  <si>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</si>
  <si>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</si>
  <si>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</si>
  <si>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</si>
  <si>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</si>
  <si>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</si>
  <si>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</si>
  <si>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</si>
  <si>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</si>
  <si>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</si>
  <si>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</si>
  <si>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</si>
  <si>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</si>
  <si>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</si>
  <si>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</si>
  <si>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</si>
  <si>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</si>
  <si>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</si>
  <si>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</si>
  <si>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</si>
  <si>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</si>
  <si>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</si>
  <si>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</si>
  <si>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</si>
  <si>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</si>
  <si>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</si>
  <si>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</si>
  <si>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</si>
  <si>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</si>
  <si>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</si>
  <si>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</si>
  <si>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</si>
  <si>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</si>
  <si>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</si>
  <si>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</si>
  <si>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</si>
  <si>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</si>
  <si>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</si>
  <si>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</si>
  <si>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</si>
  <si>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</si>
  <si>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</si>
  <si>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</si>
  <si>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</si>
  <si>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</si>
  <si>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</si>
  <si>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</si>
  <si>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</si>
  <si>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</si>
  <si>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</si>
  <si>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</si>
  <si>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</si>
  <si>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</si>
  <si>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</si>
  <si>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</si>
  <si>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</si>
  <si>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</si>
  <si>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</si>
  <si>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</si>
  <si>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</si>
  <si>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</si>
  <si>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</si>
  <si>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</si>
  <si>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</si>
  <si>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</si>
  <si>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</si>
  <si>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</si>
  <si>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</si>
  <si>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</si>
  <si>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</si>
  <si>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</si>
  <si>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</si>
  <si>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</si>
  <si>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</si>
  <si>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</si>
  <si>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</si>
  <si>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</si>
  <si>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</si>
  <si>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</si>
  <si>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</si>
  <si>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</si>
  <si>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</si>
  <si>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</si>
  <si>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</si>
  <si>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</si>
  <si>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</si>
  <si>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</si>
  <si>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</si>
  <si>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</si>
  <si>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</si>
  <si>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</si>
  <si>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</si>
  <si>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</si>
  <si>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</si>
  <si>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</si>
  <si>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</si>
  <si>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</si>
  <si>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</si>
  <si>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</si>
  <si>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</si>
  <si>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</si>
  <si>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</si>
  <si>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</si>
  <si>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</si>
  <si>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</si>
  <si>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</si>
  <si>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</si>
  <si>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</si>
  <si>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</si>
  <si>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</si>
  <si>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</si>
  <si>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</si>
  <si>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</si>
  <si>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</si>
  <si>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</si>
  <si>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</si>
  <si>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</si>
  <si>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</si>
  <si>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</si>
  <si>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</si>
  <si>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</si>
  <si>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</si>
  <si>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</si>
  <si>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</si>
  <si>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</si>
  <si>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</si>
  <si>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</si>
  <si>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</si>
  <si>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</si>
  <si>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</si>
  <si>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</si>
  <si>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</si>
  <si>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</si>
  <si>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</si>
  <si>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</si>
  <si>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</si>
  <si>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</si>
  <si>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</si>
  <si>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</si>
  <si>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</si>
  <si>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</si>
  <si>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</si>
  <si>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</si>
  <si>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</si>
  <si>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</si>
  <si>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</si>
  <si>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</si>
  <si>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</si>
  <si>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</si>
  <si>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</si>
  <si>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</si>
  <si>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</si>
  <si>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</si>
  <si>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</si>
  <si>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</si>
  <si>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</si>
  <si>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</si>
  <si>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</si>
  <si>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</si>
  <si>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</si>
  <si>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</si>
  <si>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</si>
  <si>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</si>
  <si>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</si>
  <si>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</si>
  <si>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</si>
  <si>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</si>
  <si>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</si>
  <si>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</si>
  <si>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</si>
  <si>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</si>
  <si>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</si>
  <si>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</si>
  <si>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</si>
  <si>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</si>
  <si>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</si>
  <si>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</si>
  <si>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</si>
  <si>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</si>
  <si>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</si>
  <si>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</si>
  <si>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</si>
  <si>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</si>
  <si>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</si>
  <si>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</si>
  <si>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</si>
  <si>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</si>
  <si>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</si>
  <si>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</si>
  <si>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</si>
  <si>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</si>
  <si>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</si>
  <si>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</si>
  <si>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</si>
  <si>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</si>
  <si>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</si>
  <si>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</si>
  <si>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</si>
  <si>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</si>
  <si>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</si>
  <si>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</si>
  <si>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</si>
  <si>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</si>
  <si>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</si>
  <si>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</si>
  <si>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</si>
  <si>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</si>
  <si>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</si>
  <si>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</si>
  <si>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</si>
  <si>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</si>
  <si>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</si>
  <si>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</si>
  <si>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</si>
  <si>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</si>
  <si>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</si>
  <si>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</si>
  <si>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</si>
  <si>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</si>
  <si>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</si>
  <si>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</si>
  <si>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</si>
  <si>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</si>
  <si>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</si>
  <si>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</si>
  <si>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</si>
  <si>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</si>
  <si>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</si>
  <si>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</si>
  <si>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</si>
  <si>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</si>
  <si>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</si>
  <si>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</si>
  <si>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</si>
  <si>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</si>
  <si>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</si>
  <si>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</si>
  <si>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</si>
  <si>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</si>
  <si>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</si>
  <si>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</si>
  <si>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</si>
  <si>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</si>
  <si>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</si>
  <si>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</si>
  <si>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</si>
  <si>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</si>
  <si>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</si>
  <si>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</si>
  <si>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</si>
  <si>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</si>
  <si>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</si>
  <si>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</si>
  <si>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</si>
  <si>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</si>
  <si>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</si>
  <si>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</si>
  <si>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</si>
  <si>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</si>
  <si>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</si>
  <si>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</si>
  <si>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</si>
  <si>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</si>
  <si>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</si>
  <si>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</si>
  <si>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</si>
  <si>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</si>
  <si>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</si>
  <si>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</si>
  <si>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</si>
  <si>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</si>
  <si>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</si>
  <si>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</si>
  <si>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</si>
  <si>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</si>
  <si>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</si>
  <si>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</si>
  <si>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</si>
  <si>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</si>
  <si>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</si>
  <si>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</si>
  <si>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</si>
  <si>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</si>
  <si>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</si>
  <si>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</si>
  <si>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</si>
  <si>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</si>
  <si>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</si>
  <si>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</si>
  <si>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</si>
  <si>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</si>
  <si>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</si>
  <si>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</si>
  <si>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</si>
  <si>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</si>
  <si>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</si>
  <si>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</si>
  <si>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</si>
  <si>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</si>
  <si>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</si>
  <si>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</si>
  <si>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</si>
  <si>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</si>
  <si>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</si>
  <si>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</si>
  <si>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</si>
  <si>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</si>
  <si>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</si>
  <si>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</si>
  <si>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</si>
  <si>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</si>
  <si>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</si>
  <si>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</si>
  <si>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</si>
  <si>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</si>
  <si>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</si>
  <si>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</si>
  <si>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</si>
  <si>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</si>
  <si>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</si>
  <si>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</si>
  <si>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</si>
  <si>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</si>
  <si>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</si>
  <si>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</si>
  <si>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</si>
  <si>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</si>
  <si>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</si>
  <si>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</si>
  <si>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</si>
  <si>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</si>
  <si>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</si>
  <si>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</si>
  <si>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</si>
  <si>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</si>
  <si>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</si>
  <si>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</si>
  <si>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</si>
  <si>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</si>
  <si>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</si>
  <si>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</si>
  <si>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</si>
  <si>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</si>
  <si>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</si>
  <si>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</si>
  <si>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</si>
  <si>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</si>
  <si>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</si>
  <si>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</si>
  <si>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</si>
  <si>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</si>
  <si>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</si>
  <si>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</si>
  <si>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</si>
  <si>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</si>
  <si>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</si>
  <si>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</si>
  <si>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</si>
  <si>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</si>
  <si>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</si>
  <si>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</si>
  <si>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</si>
  <si>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</si>
  <si>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</si>
  <si>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</si>
  <si>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</si>
  <si>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</si>
  <si>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</si>
  <si>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</si>
  <si>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</si>
  <si>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</si>
  <si>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</si>
  <si>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</si>
  <si>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</si>
  <si>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</si>
  <si>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</si>
  <si>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</si>
  <si>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</si>
  <si>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</si>
  <si>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</si>
  <si>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</si>
  <si>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</si>
  <si>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</si>
  <si>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</si>
  <si>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</si>
  <si>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</si>
  <si>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</si>
  <si>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</si>
  <si>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</si>
  <si>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</si>
  <si>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</si>
  <si>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</si>
  <si>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</si>
  <si>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</si>
  <si>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</si>
  <si>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</si>
  <si>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</si>
  <si>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</si>
  <si>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</si>
  <si>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</si>
  <si>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</si>
  <si>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</si>
  <si>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</si>
  <si>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</si>
  <si>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</si>
  <si>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</si>
  <si>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</si>
  <si>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</si>
  <si>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</si>
  <si>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</si>
  <si>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</si>
  <si>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</si>
  <si>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</si>
  <si>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</si>
  <si>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</si>
  <si>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</si>
  <si>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</si>
  <si>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</si>
  <si>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</si>
  <si>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</si>
  <si>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</si>
  <si>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</si>
  <si>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</si>
  <si>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</si>
  <si>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</si>
  <si>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</si>
  <si>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</si>
  <si>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</si>
  <si>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</si>
  <si>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</si>
  <si>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</si>
  <si>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</si>
  <si>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</si>
  <si>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</si>
  <si>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</si>
  <si>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</si>
  <si>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</si>
  <si>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</si>
  <si>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</si>
  <si>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</si>
  <si>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</si>
  <si>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</si>
  <si>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</si>
  <si>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</si>
  <si>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</si>
  <si>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</si>
  <si>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</si>
  <si>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</si>
  <si>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</si>
  <si>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</si>
  <si>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</si>
  <si>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</si>
  <si>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</si>
  <si>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</si>
  <si>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</si>
  <si>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</si>
  <si>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</si>
  <si>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</si>
  <si>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</si>
  <si>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</si>
  <si>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</si>
  <si>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</si>
  <si>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</si>
  <si>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</si>
  <si>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</si>
  <si>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</si>
  <si>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</si>
  <si>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</si>
  <si>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</si>
  <si>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</si>
  <si>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</si>
  <si>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</si>
  <si>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</si>
  <si>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</si>
  <si>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</si>
  <si>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</si>
  <si>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</si>
  <si>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</si>
  <si>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</si>
  <si>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</si>
  <si>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</si>
  <si>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</si>
  <si>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</si>
  <si>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</si>
  <si>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</si>
  <si>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</si>
  <si>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</si>
  <si>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</si>
  <si>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</si>
  <si>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</si>
  <si>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</si>
  <si>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</si>
  <si>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</si>
  <si>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</si>
  <si>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</si>
  <si>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</si>
  <si>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</si>
  <si>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</si>
  <si>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</si>
  <si>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</si>
  <si>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</si>
  <si>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</si>
  <si>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</si>
  <si>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</si>
  <si>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</si>
  <si>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</si>
  <si>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</si>
  <si>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</si>
  <si>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</si>
  <si>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</si>
  <si>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</si>
  <si>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</si>
  <si>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</si>
  <si>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</si>
  <si>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</si>
  <si>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</si>
  <si>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</si>
  <si>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</si>
  <si>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</si>
  <si>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</si>
  <si>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</si>
  <si>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</si>
  <si>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</si>
  <si>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</si>
  <si>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</si>
  <si>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</si>
  <si>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</si>
  <si>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</si>
  <si>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</si>
  <si>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</si>
  <si>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</si>
  <si>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</si>
  <si>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</si>
  <si>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</si>
  <si>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</si>
  <si>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</si>
  <si>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</si>
  <si>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</si>
  <si>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</si>
  <si>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</si>
  <si>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</si>
  <si>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</si>
  <si>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</si>
  <si>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</si>
  <si>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</si>
  <si>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</si>
  <si>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</si>
  <si>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</si>
  <si>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</si>
  <si>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</si>
  <si>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</si>
  <si>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</si>
  <si>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</si>
  <si>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</si>
  <si>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</si>
  <si>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</si>
  <si>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</si>
  <si>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</si>
  <si>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</si>
  <si>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</si>
  <si>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</si>
  <si>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</si>
  <si>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</si>
  <si>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</si>
  <si>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</si>
  <si>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</si>
  <si>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</si>
  <si>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</si>
  <si>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</si>
  <si>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</si>
  <si>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</si>
  <si>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</si>
  <si>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</si>
  <si>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</si>
  <si>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</si>
  <si>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</si>
  <si>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</si>
  <si>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</si>
  <si>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</si>
  <si>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</si>
  <si>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</si>
  <si>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</si>
  <si>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</si>
  <si>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</si>
  <si>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</si>
  <si>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</si>
  <si>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</si>
  <si>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</si>
  <si>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</si>
  <si>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</si>
  <si>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</si>
  <si>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</si>
  <si>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</si>
  <si>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</si>
  <si>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</si>
  <si>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</si>
  <si>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</si>
  <si>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</si>
  <si>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</si>
  <si>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</si>
  <si>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</si>
  <si>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</si>
  <si>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</si>
  <si>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</si>
  <si>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</si>
  <si>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</si>
  <si>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</si>
  <si>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</si>
  <si>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</si>
  <si>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</si>
  <si>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</si>
  <si>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</si>
  <si>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</si>
  <si>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</si>
  <si>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</si>
  <si>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</si>
  <si>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</si>
  <si>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</si>
  <si>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</si>
  <si>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</si>
  <si>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</si>
  <si>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</si>
  <si>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</si>
  <si>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</si>
  <si>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</si>
  <si>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</si>
  <si>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</si>
  <si>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</si>
  <si>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</si>
  <si>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</si>
  <si>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</si>
  <si>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</si>
  <si>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</si>
  <si>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</si>
  <si>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</si>
  <si>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</si>
  <si>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</si>
  <si>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</si>
  <si>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</si>
  <si>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</si>
  <si>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</si>
  <si>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</si>
  <si>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</si>
  <si>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</si>
  <si>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</si>
  <si>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</si>
  <si>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</si>
  <si>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</si>
  <si>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</si>
  <si>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</si>
  <si>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</si>
  <si>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</si>
  <si>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</si>
  <si>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</si>
  <si>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</si>
  <si>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</si>
  <si>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</si>
  <si>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</si>
  <si>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</si>
  <si>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</si>
  <si>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</si>
  <si>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</si>
  <si>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</si>
  <si>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</si>
  <si>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</si>
  <si>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</si>
  <si>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</si>
  <si>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</si>
  <si>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</si>
  <si>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</si>
  <si>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</si>
  <si>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</si>
  <si>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</si>
  <si>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</si>
  <si>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</si>
  <si>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</si>
  <si>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</si>
  <si>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</si>
  <si>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</si>
  <si>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</si>
  <si>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</si>
  <si>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</si>
  <si>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</si>
  <si>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</si>
  <si>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</si>
  <si>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</si>
  <si>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</si>
  <si>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</si>
  <si>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</si>
  <si>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</si>
  <si>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</si>
  <si>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</si>
  <si>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</si>
  <si>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</si>
  <si>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</si>
  <si>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</si>
  <si>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</si>
  <si>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</si>
  <si>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</si>
  <si>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</si>
  <si>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</si>
  <si>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</si>
  <si>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</si>
  <si>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</si>
  <si>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</si>
  <si>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</si>
  <si>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</si>
  <si>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</si>
  <si>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</si>
  <si>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</si>
  <si>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</si>
  <si>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</si>
  <si>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</si>
  <si>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</si>
  <si>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</si>
  <si>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</si>
  <si>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</si>
  <si>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</si>
  <si>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</si>
  <si>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</si>
  <si>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</si>
  <si>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</si>
  <si>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</si>
  <si>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</si>
  <si>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</si>
  <si>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</si>
  <si>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</si>
  <si>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</si>
  <si>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</si>
  <si>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</si>
  <si>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</si>
  <si>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</si>
  <si>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</si>
  <si>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</si>
  <si>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</si>
  <si>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</si>
  <si>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</si>
  <si>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</si>
  <si>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</si>
  <si>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</si>
  <si>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</si>
  <si>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</si>
  <si>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</si>
  <si>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</si>
  <si>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</si>
  <si>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</si>
  <si>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</si>
  <si>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</si>
  <si>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</si>
  <si>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</si>
  <si>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</si>
  <si>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</si>
  <si>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</si>
  <si>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</si>
  <si>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</si>
  <si>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</si>
  <si>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</si>
  <si>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</si>
  <si>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</si>
  <si>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</si>
  <si>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</si>
  <si>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</si>
  <si>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</si>
  <si>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</si>
  <si>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</si>
  <si>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</si>
  <si>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</si>
  <si>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</si>
  <si>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</si>
  <si>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</si>
  <si>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</si>
  <si>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</si>
  <si>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</si>
  <si>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</si>
  <si>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</si>
  <si>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</si>
  <si>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</si>
  <si>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</si>
  <si>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</si>
  <si>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</si>
  <si>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</si>
  <si>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</si>
  <si>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</si>
  <si>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</si>
  <si>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</si>
  <si>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</si>
  <si>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</si>
  <si>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</si>
  <si>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</si>
  <si>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</si>
  <si>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</si>
  <si>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</si>
  <si>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</si>
  <si>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</si>
  <si>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</si>
  <si>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</si>
  <si>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</si>
  <si>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</si>
  <si>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</si>
  <si>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</si>
  <si>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</si>
  <si>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</si>
  <si>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</si>
  <si>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</si>
  <si>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</si>
  <si>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</si>
  <si>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</si>
  <si>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</si>
  <si>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</si>
  <si>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</si>
  <si>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</si>
  <si>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</si>
  <si>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</si>
  <si>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</si>
  <si>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</si>
  <si>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</si>
  <si>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</si>
  <si>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</si>
  <si>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</si>
  <si>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</si>
  <si>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</si>
  <si>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</si>
  <si>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</si>
  <si>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</si>
  <si>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</si>
  <si>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</si>
  <si>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</si>
  <si>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</si>
  <si>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</si>
  <si>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</si>
  <si>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</si>
  <si>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</si>
  <si>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</si>
  <si>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</si>
  <si>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</si>
  <si>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</si>
  <si>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</si>
  <si>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</si>
  <si>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</si>
  <si>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</si>
  <si>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</si>
  <si>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</si>
  <si>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</si>
  <si>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</si>
  <si>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</si>
  <si>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</si>
  <si>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</si>
  <si>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</si>
  <si>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</si>
  <si>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</si>
  <si>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</si>
  <si>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</si>
  <si>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</si>
  <si>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</si>
  <si>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</si>
  <si>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</si>
  <si>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</si>
  <si>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</si>
  <si>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</si>
  <si>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</si>
  <si>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</si>
  <si>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</si>
  <si>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</si>
  <si>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</si>
  <si>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</si>
  <si>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</si>
  <si>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</si>
  <si>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</si>
  <si>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</si>
  <si>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</si>
  <si>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</si>
  <si>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</si>
  <si>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</si>
  <si>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</si>
  <si>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</si>
  <si>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</si>
  <si>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</si>
  <si>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</si>
  <si>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</si>
  <si>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</si>
  <si>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</si>
  <si>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</si>
  <si>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</si>
  <si>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</si>
  <si>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</si>
  <si>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</si>
  <si>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</si>
  <si>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</si>
  <si>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</si>
  <si>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</si>
  <si>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</si>
  <si>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</si>
  <si>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</si>
  <si>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</si>
  <si>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</si>
  <si>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</si>
  <si>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</si>
  <si>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</si>
  <si>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</si>
  <si>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</si>
  <si>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</si>
  <si>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</si>
  <si>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</si>
  <si>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</si>
  <si>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</si>
  <si>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</si>
  <si>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</si>
  <si>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</si>
  <si>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</si>
  <si>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</si>
  <si>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</si>
  <si>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</si>
  <si>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</si>
  <si>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</si>
  <si>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</si>
  <si>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</si>
  <si>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</si>
  <si>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</si>
  <si>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</si>
  <si>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</si>
  <si>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</si>
  <si>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</si>
  <si>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</si>
  <si>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</si>
  <si>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</si>
  <si>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</si>
  <si>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</si>
  <si>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</si>
  <si>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</si>
  <si>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</si>
  <si>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</si>
  <si>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</si>
  <si>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</si>
  <si>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</si>
  <si>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</si>
  <si>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</si>
  <si>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</si>
  <si>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</si>
  <si>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</si>
  <si>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</si>
  <si>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</si>
  <si>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</si>
  <si>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</si>
  <si>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</si>
  <si>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</si>
  <si>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</si>
  <si>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</si>
  <si>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</si>
  <si>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</si>
  <si>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</si>
  <si>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</si>
  <si>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</si>
  <si>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</si>
  <si>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</si>
  <si>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</si>
  <si>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</si>
  <si>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</si>
  <si>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</si>
  <si>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</si>
  <si>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</si>
  <si>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</si>
  <si>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</si>
  <si>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</si>
  <si>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</si>
  <si>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</si>
  <si>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</si>
  <si>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</si>
  <si>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</si>
  <si>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</si>
  <si>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</si>
  <si>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</si>
  <si>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</si>
  <si>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</si>
  <si>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</si>
  <si>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</si>
  <si>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</si>
  <si>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</si>
  <si>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</si>
  <si>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</si>
  <si>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</si>
  <si>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</si>
  <si>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</si>
  <si>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</si>
  <si>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</si>
  <si>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</si>
  <si>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</si>
  <si>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</si>
  <si>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</si>
  <si>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</si>
  <si>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</si>
  <si>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</si>
  <si>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</si>
  <si>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</si>
  <si>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</si>
  <si>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</si>
  <si>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</si>
  <si>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</si>
  <si>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</si>
  <si>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</si>
  <si>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</si>
  <si>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</si>
  <si>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</si>
  <si>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</si>
  <si>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</si>
  <si>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</si>
  <si>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</si>
  <si>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</si>
  <si>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</si>
  <si>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</si>
  <si>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</si>
  <si>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</si>
  <si>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</si>
  <si>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</si>
  <si>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</si>
  <si>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</si>
  <si>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</si>
  <si>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</si>
  <si>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</si>
  <si>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</si>
  <si>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</si>
  <si>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</si>
  <si>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</si>
  <si>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</si>
  <si>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</si>
  <si>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</si>
  <si>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</si>
  <si>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</si>
  <si>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</si>
  <si>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</si>
  <si>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</si>
  <si>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</si>
  <si>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</si>
  <si>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</si>
  <si>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</si>
  <si>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</si>
  <si>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</si>
  <si>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</si>
  <si>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</si>
  <si>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</si>
  <si>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</si>
  <si>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</si>
  <si>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</si>
  <si>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</si>
  <si>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</si>
  <si>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</si>
  <si>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</si>
  <si>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</si>
  <si>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</si>
  <si>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</si>
  <si>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</si>
  <si>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</si>
  <si>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</si>
  <si>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</si>
  <si>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</si>
  <si>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</si>
  <si>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</si>
  <si>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</si>
  <si>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</si>
  <si>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</si>
  <si>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</si>
  <si>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</si>
  <si>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</si>
  <si>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</si>
  <si>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</si>
  <si>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</si>
  <si>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</si>
  <si>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</si>
  <si>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</si>
  <si>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</si>
  <si>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</si>
  <si>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</si>
  <si>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</si>
  <si>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</si>
  <si>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</si>
  <si>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</si>
  <si>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</si>
  <si>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</si>
  <si>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</si>
  <si>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</si>
  <si>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</si>
  <si>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</si>
  <si>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</si>
  <si>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</si>
  <si>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</si>
  <si>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</si>
  <si>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</si>
  <si>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</si>
  <si>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</si>
  <si>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</si>
  <si>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</si>
  <si>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</si>
  <si>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</si>
  <si>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</si>
  <si>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</si>
  <si>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</si>
  <si>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</si>
  <si>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</si>
  <si>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</si>
  <si>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</si>
  <si>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</si>
  <si>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</si>
  <si>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</si>
  <si>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</si>
  <si>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</si>
  <si>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</si>
  <si>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</si>
  <si>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</si>
  <si>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</si>
  <si>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</si>
  <si>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</si>
  <si>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</si>
  <si>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</si>
  <si>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</si>
  <si>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</si>
  <si>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</si>
  <si>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</si>
  <si>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</si>
  <si>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</si>
  <si>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</si>
  <si>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</si>
  <si>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</si>
  <si>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</si>
  <si>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</si>
  <si>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</si>
  <si>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</si>
  <si>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</si>
  <si>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</si>
  <si>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</si>
  <si>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</si>
  <si>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</si>
  <si>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</si>
  <si>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</si>
  <si>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</si>
  <si>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</si>
  <si>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</si>
  <si>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</si>
  <si>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</si>
  <si>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</si>
  <si>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</si>
  <si>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</si>
  <si>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</si>
  <si>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</si>
  <si>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</si>
  <si>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</si>
  <si>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</si>
  <si>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</si>
  <si>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</si>
  <si>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</si>
  <si>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</si>
  <si>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</si>
  <si>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</si>
  <si>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</si>
  <si>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</si>
  <si>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</si>
  <si>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</si>
  <si>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</si>
  <si>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</si>
  <si>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</si>
  <si>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</si>
  <si>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</si>
  <si>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</si>
  <si>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</si>
  <si>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</si>
  <si>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</si>
  <si>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</si>
  <si>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</si>
  <si>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</si>
  <si>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</si>
  <si>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</si>
  <si>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</si>
  <si>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</si>
  <si>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</si>
  <si>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</si>
  <si>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</si>
  <si>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</si>
  <si>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</si>
  <si>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</si>
  <si>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</si>
  <si>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</si>
  <si>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</si>
  <si>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</si>
  <si>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</si>
  <si>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</si>
  <si>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</si>
  <si>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</si>
  <si>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</si>
  <si>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</si>
  <si>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</si>
  <si>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</si>
  <si>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</si>
  <si>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</si>
  <si>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</si>
  <si>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</si>
  <si>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</si>
  <si>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</si>
  <si>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</si>
  <si>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</si>
  <si>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</si>
  <si>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</si>
  <si>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</si>
  <si>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</si>
  <si>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</si>
  <si>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</si>
  <si>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</si>
  <si>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</si>
  <si>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</si>
  <si>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</si>
  <si>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</si>
  <si>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</si>
  <si>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</si>
  <si>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</si>
  <si>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</si>
  <si>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</si>
  <si>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</si>
  <si>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</si>
  <si>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</si>
  <si>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</si>
  <si>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</si>
  <si>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</si>
  <si>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</si>
  <si>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</si>
  <si>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</si>
  <si>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</si>
  <si>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</si>
  <si>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</si>
  <si>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</si>
  <si>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</si>
  <si>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</si>
  <si>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</si>
  <si>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</si>
  <si>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</si>
  <si>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</si>
  <si>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</si>
  <si>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</si>
  <si>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</si>
  <si>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</si>
  <si>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</si>
  <si>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</si>
  <si>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</si>
  <si>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</si>
  <si>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</si>
  <si>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</si>
  <si>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</si>
  <si>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</si>
  <si>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</si>
  <si>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</si>
  <si>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</si>
  <si>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</si>
  <si>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</si>
  <si>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</si>
  <si>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</si>
  <si>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</si>
  <si>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</si>
  <si>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</si>
  <si>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</si>
  <si>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</si>
  <si>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</si>
  <si>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</si>
  <si>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</si>
  <si>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</si>
  <si>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</si>
  <si>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</si>
  <si>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</si>
  <si>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</si>
  <si>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</si>
  <si>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</si>
  <si>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</si>
  <si>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</si>
  <si>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</si>
  <si>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</si>
  <si>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</si>
  <si>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</si>
  <si>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</si>
  <si>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</si>
  <si>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</si>
  <si>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</si>
  <si>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</si>
  <si>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</si>
  <si>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</si>
  <si>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</si>
  <si>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</si>
  <si>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</si>
  <si>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</si>
  <si>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</si>
  <si>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</si>
  <si>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</si>
  <si>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</si>
  <si>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</si>
  <si>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</si>
  <si>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</si>
  <si>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</si>
  <si>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</si>
  <si>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</si>
  <si>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</si>
  <si>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</si>
  <si>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</si>
  <si>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</si>
  <si>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</si>
  <si>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</si>
  <si>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</si>
  <si>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</si>
  <si>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</si>
  <si>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</si>
  <si>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</si>
  <si>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</si>
  <si>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</si>
  <si>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</si>
  <si>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</si>
  <si>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</si>
  <si>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</si>
  <si>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</si>
  <si>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</si>
  <si>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</si>
  <si>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</si>
  <si>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</si>
  <si>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</si>
  <si>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</si>
  <si>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</si>
  <si>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</si>
  <si>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</si>
  <si>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</si>
  <si>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</si>
  <si>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</si>
  <si>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</si>
  <si>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</si>
  <si>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</si>
  <si>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</si>
  <si>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</si>
  <si>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</si>
  <si>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</si>
  <si>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</si>
  <si>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</si>
  <si>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</si>
  <si>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</si>
  <si>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</si>
  <si>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</si>
  <si>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</si>
  <si>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</si>
  <si>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</si>
  <si>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</si>
  <si>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</si>
  <si>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</si>
  <si>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</si>
  <si>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</si>
  <si>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</si>
  <si>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</si>
  <si>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</si>
  <si>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</si>
  <si>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</si>
  <si>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</si>
  <si>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</si>
  <si>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</si>
  <si>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</si>
  <si>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</si>
  <si>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</si>
  <si>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</si>
  <si>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</si>
  <si>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</si>
  <si>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</si>
  <si>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</si>
  <si>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</si>
  <si>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</si>
  <si>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</si>
  <si>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</si>
  <si>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</si>
  <si>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</si>
  <si>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</si>
  <si>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</si>
  <si>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</si>
  <si>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</si>
  <si>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</si>
  <si>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</si>
  <si>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</si>
  <si>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</si>
  <si>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</si>
  <si>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</si>
  <si>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</si>
  <si>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</si>
  <si>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</si>
  <si>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</si>
  <si>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</si>
  <si>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</si>
  <si>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</si>
  <si>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</si>
  <si>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</si>
  <si>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</si>
  <si>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</si>
  <si>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</si>
  <si>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</si>
  <si>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</si>
  <si>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</si>
  <si>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</si>
  <si>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</si>
  <si>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</si>
  <si>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</si>
  <si>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</si>
  <si>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</si>
  <si>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</si>
  <si>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</si>
  <si>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</si>
  <si>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</si>
  <si>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</si>
  <si>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</si>
  <si>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</si>
  <si>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</si>
  <si>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</si>
  <si>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</si>
  <si>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</si>
  <si>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</si>
  <si>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</si>
  <si>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</si>
  <si>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</si>
  <si>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</si>
  <si>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</si>
  <si>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</si>
  <si>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</si>
  <si>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</si>
  <si>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</si>
  <si>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</si>
  <si>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</si>
  <si>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</si>
  <si>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</si>
  <si>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</si>
  <si>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</si>
  <si>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</si>
  <si>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</si>
  <si>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</si>
  <si>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</si>
  <si>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</si>
  <si>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</si>
  <si>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</si>
  <si>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</si>
  <si>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</si>
  <si>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</si>
  <si>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</si>
  <si>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</si>
  <si>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</si>
  <si>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</si>
  <si>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</si>
  <si>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</si>
  <si>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</si>
  <si>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</si>
  <si>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</si>
  <si>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</si>
  <si>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</si>
  <si>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</si>
  <si>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</si>
  <si>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</si>
  <si>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</si>
  <si>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</si>
  <si>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</si>
  <si>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</si>
  <si>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</si>
  <si>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</si>
  <si>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</si>
  <si>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</si>
  <si>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</si>
  <si>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</si>
  <si>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</si>
  <si>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</si>
  <si>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</si>
  <si>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</si>
  <si>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</si>
  <si>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</si>
  <si>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</si>
  <si>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</si>
  <si>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</si>
  <si>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</si>
  <si>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</si>
  <si>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</si>
  <si>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</si>
  <si>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</si>
  <si>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</si>
  <si>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</si>
  <si>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</si>
  <si>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</si>
  <si>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</si>
  <si>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</si>
  <si>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</si>
  <si>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</si>
  <si>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</si>
  <si>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</si>
  <si>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</si>
  <si>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</si>
  <si>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</si>
  <si>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</si>
  <si>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</si>
  <si>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</si>
  <si>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</si>
  <si>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</si>
  <si>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</si>
  <si>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</si>
  <si>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</si>
  <si>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</si>
  <si>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</si>
  <si>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</si>
  <si>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</si>
  <si>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</si>
  <si>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</si>
  <si>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</si>
  <si>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</si>
  <si>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</si>
  <si>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</si>
  <si>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</si>
  <si>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</si>
  <si>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</si>
  <si>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</si>
  <si>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</si>
  <si>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</si>
  <si>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</si>
  <si>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</si>
  <si>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</si>
  <si>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</si>
  <si>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</si>
  <si>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</si>
  <si>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</si>
  <si>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</si>
  <si>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</si>
  <si>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</si>
  <si>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</si>
  <si>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</si>
  <si>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</si>
  <si>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</si>
  <si>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</si>
  <si>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</si>
  <si>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</si>
  <si>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</si>
  <si>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</si>
  <si>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</si>
  <si>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</si>
  <si>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</si>
  <si>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</si>
  <si>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</si>
  <si>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</si>
  <si>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</si>
  <si>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</si>
  <si>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</si>
  <si>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</si>
  <si>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</si>
  <si>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</si>
  <si>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</si>
  <si>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</si>
  <si>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</si>
  <si>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</si>
  <si>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</si>
  <si>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</si>
  <si>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</si>
  <si>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</si>
  <si>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</si>
  <si>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</si>
  <si>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</si>
  <si>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</si>
  <si>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</si>
  <si>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</si>
  <si>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</si>
  <si>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</si>
  <si>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</si>
  <si>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</si>
  <si>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</si>
  <si>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</si>
  <si>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</si>
  <si>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</si>
  <si>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</si>
  <si>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</si>
  <si>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</si>
  <si>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</si>
  <si>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</si>
  <si>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</si>
  <si>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</si>
  <si>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</si>
  <si>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</si>
  <si>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</si>
  <si>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</si>
  <si>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</si>
  <si>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</si>
  <si>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</si>
  <si>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</si>
  <si>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</si>
  <si>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</si>
  <si>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</si>
  <si>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</si>
  <si>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</si>
  <si>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</si>
  <si>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</si>
  <si>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</si>
  <si>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</si>
  <si>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</si>
  <si>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</si>
  <si>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</si>
  <si>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</si>
  <si>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</si>
  <si>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</si>
  <si>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</si>
  <si>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</si>
  <si>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</si>
  <si>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</si>
  <si>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</si>
  <si>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</si>
  <si>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</si>
  <si>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</si>
  <si>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</si>
  <si>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</si>
  <si>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</si>
  <si>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</si>
  <si>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</si>
  <si>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</si>
  <si>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</si>
  <si>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</si>
  <si>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</si>
  <si>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</si>
  <si>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</si>
  <si>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</si>
  <si>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</si>
  <si>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</si>
  <si>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</si>
  <si>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</si>
  <si>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</si>
  <si>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</si>
  <si>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</si>
  <si>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</si>
  <si>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</si>
  <si>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</si>
  <si>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</si>
  <si>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</si>
  <si>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</si>
  <si>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</si>
  <si>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</si>
  <si>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</si>
  <si>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</si>
  <si>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</si>
  <si>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</si>
  <si>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</si>
  <si>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</si>
  <si>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</si>
  <si>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</si>
  <si>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</si>
  <si>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</si>
  <si>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</si>
  <si>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</si>
  <si>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</si>
  <si>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</si>
  <si>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</si>
  <si>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</si>
  <si>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</si>
  <si>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</si>
  <si>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</si>
  <si>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</si>
  <si>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</si>
  <si>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</si>
  <si>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</si>
  <si>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</si>
  <si>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</si>
  <si>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</si>
  <si>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</si>
  <si>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</si>
  <si>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</si>
  <si>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</si>
  <si>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</si>
  <si>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</si>
  <si>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</si>
  <si>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</si>
  <si>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</si>
  <si>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</si>
  <si>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</si>
  <si>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</si>
  <si>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</si>
  <si>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</si>
  <si>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</si>
  <si>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</si>
  <si>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</si>
  <si>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</si>
  <si>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</si>
  <si>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</si>
  <si>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</si>
  <si>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</si>
  <si>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</si>
  <si>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</si>
  <si>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</si>
  <si>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</si>
  <si>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</si>
  <si>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</si>
  <si>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</si>
  <si>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</si>
  <si>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</si>
  <si>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</si>
  <si>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</si>
  <si>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</si>
  <si>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</si>
  <si>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</si>
  <si>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</si>
  <si>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</si>
  <si>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</si>
  <si>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</si>
  <si>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</si>
  <si>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</si>
  <si>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</si>
  <si>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</si>
  <si>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</si>
  <si>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</si>
  <si>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</si>
  <si>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</si>
  <si>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</si>
  <si>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</si>
  <si>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</si>
  <si>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</si>
  <si>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</si>
  <si>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</si>
  <si>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</si>
  <si>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</si>
  <si>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</si>
  <si>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</si>
  <si>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</si>
  <si>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</si>
  <si>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</si>
  <si>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</si>
  <si>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</si>
  <si>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</si>
  <si>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</si>
  <si>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</si>
  <si>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</si>
  <si>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</si>
  <si>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</si>
  <si>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</si>
  <si>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</si>
  <si>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</si>
  <si>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</si>
  <si>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</si>
  <si>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</si>
  <si>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</si>
  <si>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</si>
  <si>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</si>
  <si>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</si>
  <si>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</si>
  <si>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</si>
  <si>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</si>
  <si>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</si>
  <si>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</si>
  <si>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</si>
  <si>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</si>
  <si>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</si>
  <si>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</si>
  <si>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</si>
  <si>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</si>
  <si>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</si>
  <si>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</si>
  <si>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</si>
  <si>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</si>
  <si>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</si>
  <si>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</si>
  <si>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</si>
  <si>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</si>
  <si>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</si>
  <si>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</si>
  <si>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</si>
  <si>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</si>
  <si>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</si>
  <si>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</si>
  <si>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</si>
  <si>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</si>
  <si>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</si>
  <si>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</si>
  <si>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</si>
  <si>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</si>
  <si>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</si>
  <si>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</si>
  <si>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</si>
  <si>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</si>
  <si>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</si>
  <si>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</si>
  <si>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</si>
  <si>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</si>
  <si>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</si>
  <si>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</si>
  <si>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</si>
  <si>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</si>
  <si>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</si>
  <si>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</si>
  <si>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</si>
  <si>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</si>
  <si>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</si>
  <si>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</si>
  <si>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</si>
  <si>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</si>
  <si>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</si>
  <si>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</si>
  <si>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</si>
  <si>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</si>
  <si>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</si>
  <si>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</si>
  <si>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</si>
  <si>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</si>
  <si>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</si>
  <si>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</si>
  <si>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</si>
  <si>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</si>
  <si>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</si>
  <si>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</si>
  <si>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</si>
  <si>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</si>
  <si>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</si>
  <si>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</si>
  <si>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</si>
  <si>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</si>
  <si>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</si>
  <si>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</si>
  <si>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</si>
  <si>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</si>
  <si>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</si>
  <si>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</si>
  <si>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</si>
  <si>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</si>
  <si>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</si>
  <si>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</si>
  <si>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</si>
  <si>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</si>
  <si>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</si>
  <si>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</si>
  <si>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</si>
  <si>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</si>
  <si>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</si>
  <si>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</si>
  <si>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</si>
  <si>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</si>
  <si>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</si>
  <si>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</si>
  <si>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</si>
  <si>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</si>
  <si>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</si>
  <si>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</si>
  <si>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</si>
  <si>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</si>
  <si>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</si>
  <si>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</si>
  <si>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</si>
  <si>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</si>
  <si>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</si>
  <si>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</si>
  <si>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</si>
  <si>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</si>
  <si>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</si>
  <si>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</si>
  <si>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</si>
  <si>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</si>
  <si>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</si>
  <si>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</si>
  <si>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</si>
  <si>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</si>
  <si>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</si>
  <si>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</si>
  <si>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</si>
  <si>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</si>
  <si>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</si>
  <si>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</si>
  <si>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</si>
  <si>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</si>
  <si>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</si>
  <si>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</si>
  <si>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</si>
  <si>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</si>
  <si>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</si>
  <si>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</si>
  <si>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</si>
  <si>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</si>
  <si>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</si>
  <si>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</si>
  <si>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</si>
  <si>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</si>
  <si>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</si>
  <si>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</si>
  <si>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</si>
  <si>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</si>
  <si>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</si>
  <si>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</si>
  <si>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</si>
  <si>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</si>
  <si>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</si>
  <si>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</si>
  <si>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</si>
  <si>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</si>
  <si>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</si>
  <si>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</si>
  <si>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</si>
  <si>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</si>
  <si>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</si>
  <si>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</si>
  <si>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</si>
  <si>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</si>
  <si>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</si>
  <si>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</si>
  <si>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</si>
  <si>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</si>
  <si>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</si>
  <si>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</si>
  <si>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</si>
  <si>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</si>
  <si>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</si>
  <si>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</si>
  <si>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</si>
  <si>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</si>
  <si>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</si>
  <si>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</si>
  <si>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</si>
  <si>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</si>
  <si>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</si>
  <si>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</si>
  <si>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</si>
  <si>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</si>
  <si>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</si>
  <si>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</si>
  <si>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</si>
  <si>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</si>
  <si>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</si>
  <si>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</si>
  <si>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</si>
  <si>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</si>
  <si>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</si>
  <si>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</si>
  <si>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</si>
  <si>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</si>
  <si>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</si>
  <si>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</si>
  <si>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</si>
  <si>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</si>
  <si>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</si>
  <si>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</si>
  <si>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</si>
  <si>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</si>
  <si>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</si>
  <si>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</si>
  <si>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</si>
  <si>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</si>
  <si>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</si>
  <si>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</si>
  <si>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</si>
  <si>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</si>
  <si>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</si>
  <si>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</si>
  <si>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</si>
  <si>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</si>
  <si>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</si>
  <si>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</si>
  <si>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</si>
  <si>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</si>
  <si>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</si>
  <si>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</si>
  <si>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</si>
  <si>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</si>
  <si>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</si>
  <si>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</si>
  <si>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</si>
  <si>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</si>
  <si>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</si>
  <si>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</si>
  <si>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</si>
  <si>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</si>
  <si>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</si>
  <si>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</si>
  <si>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</si>
  <si>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</si>
  <si>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</si>
  <si>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</si>
  <si>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</si>
  <si>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</si>
  <si>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</si>
  <si>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</si>
  <si>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</si>
  <si>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</si>
  <si>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</si>
  <si>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</si>
  <si>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</si>
  <si>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</si>
  <si>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</si>
  <si>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</si>
  <si>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</si>
  <si>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</si>
  <si>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</si>
  <si>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</si>
  <si>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</si>
  <si>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</si>
  <si>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</si>
  <si>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</si>
  <si>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</si>
  <si>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</si>
  <si>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</si>
  <si>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</si>
  <si>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</si>
  <si>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</si>
  <si>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</si>
  <si>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</si>
  <si>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</si>
  <si>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</si>
  <si>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</si>
  <si>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</si>
  <si>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</si>
  <si>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</si>
  <si>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</si>
  <si>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</si>
  <si>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</si>
  <si>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</si>
  <si>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</si>
  <si>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</si>
  <si>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</si>
  <si>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</si>
  <si>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</si>
  <si>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</si>
  <si>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</si>
  <si>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</si>
  <si>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</si>
  <si>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</si>
  <si>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</si>
  <si>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</si>
  <si>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</si>
  <si>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</si>
  <si>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</si>
  <si>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</si>
  <si>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</si>
  <si>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</si>
  <si>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</si>
  <si>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</si>
  <si>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</si>
  <si>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</si>
  <si>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</si>
  <si>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</si>
  <si>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</si>
  <si>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</si>
  <si>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</si>
  <si>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</si>
  <si>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</si>
  <si>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</si>
  <si>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</si>
  <si>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</si>
  <si>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</si>
  <si>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</si>
  <si>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</si>
  <si>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</si>
  <si>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</si>
  <si>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</si>
  <si>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</si>
  <si>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</si>
  <si>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</si>
  <si>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</si>
  <si>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</si>
  <si>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</si>
  <si>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</si>
  <si>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</si>
  <si>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</si>
  <si>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</si>
  <si>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</si>
  <si>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</si>
  <si>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</si>
  <si>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</si>
  <si>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</si>
  <si>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</si>
  <si>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</si>
  <si>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</si>
  <si>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</si>
  <si>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</si>
  <si>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</si>
  <si>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</si>
  <si>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</si>
  <si>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</si>
  <si>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</si>
  <si>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</si>
  <si>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</si>
  <si>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</si>
  <si>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</si>
  <si>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</si>
  <si>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</si>
  <si>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</si>
  <si>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</si>
  <si>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</si>
  <si>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</si>
  <si>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</si>
  <si>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</si>
  <si>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</si>
  <si>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</si>
  <si>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</si>
  <si>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</si>
  <si>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</si>
  <si>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</si>
  <si>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</si>
  <si>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</si>
  <si>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</si>
  <si>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</si>
  <si>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</si>
  <si>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</si>
  <si>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</si>
  <si>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</si>
  <si>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</si>
  <si>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</si>
  <si>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</si>
  <si>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</si>
  <si>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</si>
  <si>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</si>
  <si>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</si>
  <si>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</si>
  <si>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</si>
  <si>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</si>
  <si>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</si>
  <si>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</si>
  <si>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</si>
  <si>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</si>
  <si>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</si>
  <si>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</si>
  <si>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</si>
  <si>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</si>
  <si>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</si>
  <si>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</si>
  <si>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</si>
  <si>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</si>
  <si>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</si>
  <si>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</si>
  <si>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</si>
  <si>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</si>
  <si>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</si>
  <si>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</si>
  <si>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</si>
  <si>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</si>
  <si>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</si>
  <si>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</si>
  <si>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</si>
  <si>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</si>
  <si>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</si>
  <si>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</si>
  <si>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</si>
  <si>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</si>
  <si>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</si>
  <si>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</si>
  <si>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</si>
  <si>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</si>
  <si>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</si>
  <si>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</si>
  <si>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</si>
  <si>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</si>
  <si>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</si>
  <si>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</si>
  <si>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</si>
  <si>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</si>
  <si>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</si>
  <si>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</si>
  <si>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</si>
  <si>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</si>
  <si>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</si>
  <si>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</si>
  <si>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</si>
  <si>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</si>
  <si>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</si>
  <si>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</si>
  <si>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</si>
  <si>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</si>
  <si>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</si>
  <si>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</si>
  <si>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</si>
  <si>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</si>
  <si>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</si>
  <si>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</si>
  <si>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</si>
  <si>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</si>
  <si>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</si>
  <si>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</si>
  <si>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</si>
  <si>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</si>
  <si>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</si>
  <si>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</si>
  <si>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</si>
  <si>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</si>
  <si>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</si>
  <si>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</si>
  <si>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</si>
  <si>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</si>
  <si>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</si>
  <si>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</si>
  <si>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</si>
  <si>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</si>
  <si>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</si>
  <si>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</si>
  <si>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</si>
  <si>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</si>
  <si>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</si>
  <si>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</si>
  <si>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</si>
  <si>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</si>
  <si>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</si>
  <si>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</si>
  <si>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</si>
  <si>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</si>
  <si>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</si>
  <si>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</si>
  <si>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</si>
  <si>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</si>
  <si>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</si>
  <si>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</si>
  <si>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</si>
  <si>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</si>
  <si>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</si>
  <si>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</si>
  <si>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</si>
  <si>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</si>
  <si>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</si>
  <si>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</si>
  <si>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</si>
  <si>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</si>
  <si>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</si>
  <si>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</si>
  <si>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</si>
  <si>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</si>
  <si>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</si>
  <si>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</si>
  <si>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</si>
  <si>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</si>
  <si>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</si>
  <si>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</si>
  <si>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</si>
  <si>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</si>
  <si>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</si>
  <si>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</si>
  <si>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</si>
  <si>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</si>
  <si>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</si>
  <si>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</si>
  <si>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</si>
  <si>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</si>
  <si>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</si>
  <si>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</si>
  <si>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</si>
  <si>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</si>
  <si>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</si>
  <si>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</si>
  <si>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</si>
  <si>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</si>
  <si>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</si>
  <si>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</si>
  <si>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</si>
  <si>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</si>
  <si>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</si>
  <si>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</si>
  <si>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</si>
  <si>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</si>
  <si>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</si>
  <si>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</si>
  <si>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</si>
  <si>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</si>
  <si>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</si>
  <si>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</si>
  <si>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</si>
  <si>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</si>
  <si>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</si>
  <si>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</si>
  <si>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</si>
  <si>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</si>
  <si>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</si>
  <si>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</si>
  <si>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</si>
  <si>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</si>
  <si>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</si>
  <si>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</si>
  <si>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</si>
  <si>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</si>
  <si>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</si>
  <si>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</si>
  <si>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</si>
  <si>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</si>
  <si>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</si>
  <si>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</si>
  <si>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</si>
  <si>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</si>
  <si>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</si>
  <si>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</si>
  <si>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</si>
  <si>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</si>
  <si>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</si>
  <si>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</si>
  <si>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</si>
  <si>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</si>
  <si>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</si>
  <si>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</si>
  <si>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</si>
  <si>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</si>
  <si>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</si>
  <si>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</si>
  <si>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</si>
  <si>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</si>
  <si>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</si>
  <si>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</si>
  <si>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</si>
  <si>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</si>
  <si>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</si>
  <si>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</si>
  <si>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</si>
  <si>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</si>
  <si>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</si>
  <si>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</si>
  <si>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</si>
  <si>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</si>
  <si>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</si>
  <si>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</si>
  <si>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</si>
  <si>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</si>
  <si>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</si>
  <si>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</si>
  <si>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</si>
  <si>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</si>
  <si>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</si>
  <si>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</si>
  <si>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</si>
  <si>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</si>
  <si>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</si>
  <si>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</si>
  <si>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</si>
  <si>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</si>
  <si>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</si>
  <si>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</si>
  <si>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</si>
  <si>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</si>
  <si>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</si>
  <si>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</si>
  <si>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</si>
  <si>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</si>
  <si>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</si>
  <si>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</si>
  <si>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</si>
  <si>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</si>
  <si>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</si>
  <si>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</si>
  <si>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</si>
  <si>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</si>
  <si>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</si>
  <si>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</si>
  <si>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</si>
  <si>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</si>
  <si>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</si>
  <si>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</si>
  <si>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</si>
  <si>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</si>
  <si>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</si>
  <si>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</si>
  <si>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</si>
  <si>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</si>
  <si>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</si>
  <si>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</si>
  <si>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</si>
  <si>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</si>
  <si>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</si>
  <si>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</si>
  <si>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</si>
  <si>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</si>
  <si>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</si>
  <si>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</si>
  <si>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</si>
  <si>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</si>
  <si>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</si>
  <si>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</si>
  <si>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</si>
  <si>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</si>
  <si>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</si>
  <si>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</si>
  <si>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</si>
  <si>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</si>
  <si>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</si>
  <si>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</si>
  <si>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</si>
  <si>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</si>
  <si>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</si>
  <si>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</si>
  <si>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</si>
  <si>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</si>
  <si>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</si>
  <si>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</si>
  <si>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</si>
  <si>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</si>
  <si>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</si>
  <si>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</si>
  <si>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</si>
  <si>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</si>
  <si>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</si>
  <si>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</si>
  <si>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</si>
  <si>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</si>
  <si>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</si>
  <si>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</si>
  <si>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</si>
  <si>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</si>
  <si>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</si>
  <si>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</si>
  <si>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</si>
  <si>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</si>
  <si>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</si>
  <si>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</si>
  <si>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</si>
  <si>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</si>
  <si>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</si>
  <si>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</si>
  <si>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</si>
  <si>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</si>
  <si>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</si>
  <si>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</si>
  <si>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</si>
  <si>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</si>
  <si>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</si>
  <si>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</si>
  <si>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</si>
  <si>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</si>
  <si>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</si>
  <si>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</si>
  <si>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</si>
  <si>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</si>
  <si>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</si>
  <si>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</si>
  <si>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</si>
  <si>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</si>
  <si>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</si>
  <si>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</si>
  <si>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</si>
  <si>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</si>
  <si>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</si>
  <si>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</si>
  <si>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</si>
  <si>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</si>
  <si>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</si>
  <si>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</si>
  <si>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</si>
  <si>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</si>
  <si>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</si>
  <si>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</si>
  <si>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</si>
  <si>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</si>
  <si>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</si>
  <si>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</si>
  <si>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</si>
  <si>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</si>
  <si>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</si>
  <si>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</si>
  <si>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</si>
  <si>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</si>
  <si>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</si>
  <si>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</si>
  <si>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</si>
  <si>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</si>
  <si>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</si>
  <si>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</si>
  <si>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</si>
  <si>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</si>
  <si>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</si>
  <si>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</si>
  <si>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</si>
  <si>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</si>
  <si>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</si>
  <si>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</si>
  <si>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</si>
  <si>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</si>
  <si>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</si>
  <si>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</si>
  <si>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</si>
  <si>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</si>
  <si>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</si>
  <si>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</si>
  <si>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</si>
  <si>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</si>
  <si>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</si>
  <si>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</si>
  <si>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</si>
  <si>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</si>
  <si>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</si>
  <si>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</si>
  <si>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</si>
  <si>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</si>
  <si>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</si>
  <si>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</si>
  <si>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</si>
  <si>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</si>
  <si>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</si>
  <si>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</si>
  <si>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</si>
  <si>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</si>
  <si>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</si>
  <si>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</si>
  <si>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</si>
  <si>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</si>
  <si>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</si>
  <si>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</si>
  <si>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</si>
  <si>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</si>
  <si>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</si>
  <si>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</si>
  <si>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</si>
  <si>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</si>
  <si>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</si>
  <si>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</si>
  <si>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</si>
  <si>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</si>
  <si>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</si>
  <si>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</si>
  <si>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</si>
  <si>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</si>
  <si>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</si>
  <si>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</si>
  <si>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</si>
  <si>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</si>
  <si>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</si>
  <si>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</si>
  <si>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</si>
  <si>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</si>
  <si>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</si>
  <si>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</si>
  <si>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</si>
  <si>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</si>
  <si>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</si>
  <si>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</si>
  <si>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</si>
  <si>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</si>
  <si>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</si>
  <si>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</si>
  <si>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</si>
  <si>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</si>
  <si>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</si>
  <si>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</si>
  <si>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</si>
  <si>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</si>
  <si>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</si>
  <si>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</si>
  <si>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</si>
  <si>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</si>
  <si>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</si>
  <si>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</si>
  <si>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</si>
  <si>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</si>
  <si>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</si>
  <si>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</si>
  <si>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</si>
  <si>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</si>
  <si>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</si>
  <si>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</si>
  <si>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</si>
  <si>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</si>
  <si>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</si>
  <si>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</si>
  <si>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</si>
  <si>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</si>
  <si>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</si>
  <si>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</si>
  <si>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</si>
  <si>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</si>
  <si>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</si>
  <si>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</si>
  <si>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</si>
  <si>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</si>
  <si>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</si>
  <si>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</si>
  <si>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</si>
  <si>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</si>
  <si>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</si>
  <si>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</si>
  <si>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</si>
  <si>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</si>
  <si>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</si>
  <si>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</si>
  <si>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</si>
  <si>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</si>
  <si>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</si>
  <si>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</si>
  <si>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</si>
  <si>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</si>
  <si>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</si>
  <si>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</si>
  <si>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</si>
  <si>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</si>
  <si>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</si>
  <si>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</si>
  <si>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</si>
  <si>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</si>
  <si>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</si>
  <si>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</si>
  <si>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</si>
  <si>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</si>
  <si>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</si>
  <si>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</si>
  <si>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</si>
  <si>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</si>
  <si>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</si>
  <si>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</si>
  <si>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</si>
  <si>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</si>
  <si>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</si>
  <si>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</si>
  <si>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</si>
  <si>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</si>
  <si>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</si>
  <si>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</si>
  <si>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</si>
  <si>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</si>
  <si>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</si>
  <si>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</si>
  <si>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</si>
  <si>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</si>
  <si>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</si>
  <si>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</si>
  <si>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</si>
  <si>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</si>
  <si>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</si>
  <si>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</si>
  <si>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</si>
  <si>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</si>
  <si>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</si>
  <si>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</si>
  <si>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</si>
  <si>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</si>
  <si>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</si>
  <si>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</si>
  <si>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</si>
  <si>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</si>
  <si>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</si>
  <si>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</si>
  <si>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</si>
  <si>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</si>
  <si>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</si>
  <si>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</si>
  <si>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</si>
  <si>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</si>
  <si>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</si>
  <si>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</si>
  <si>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</si>
  <si>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</si>
  <si>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</si>
  <si>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</si>
  <si>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</si>
  <si>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</si>
  <si>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</si>
  <si>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</si>
  <si>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</si>
  <si>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</si>
  <si>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</si>
  <si>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</si>
  <si>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</si>
  <si>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</si>
  <si>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</si>
  <si>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</si>
  <si>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</si>
  <si>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</si>
  <si>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</si>
  <si>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</si>
  <si>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</si>
  <si>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</si>
  <si>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</si>
  <si>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</si>
  <si>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</si>
  <si>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</si>
  <si>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</si>
  <si>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</si>
  <si>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</si>
  <si>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</si>
  <si>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</si>
  <si>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</si>
  <si>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</si>
  <si>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</si>
  <si>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</si>
  <si>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</si>
  <si>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</si>
  <si>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</si>
  <si>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</si>
  <si>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</si>
  <si>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</si>
  <si>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</si>
  <si>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</si>
  <si>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</si>
  <si>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</si>
  <si>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</si>
  <si>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</si>
  <si>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</si>
  <si>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</si>
  <si>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</si>
  <si>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</si>
  <si>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</si>
  <si>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</si>
  <si>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</si>
  <si>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</si>
  <si>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</si>
  <si>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</si>
  <si>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</si>
  <si>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</si>
  <si>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</si>
  <si>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</si>
  <si>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</si>
  <si>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</si>
  <si>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</si>
  <si>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</si>
  <si>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</si>
  <si>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</si>
  <si>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</si>
  <si>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</si>
  <si>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</si>
  <si>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</si>
  <si>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</si>
  <si>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</si>
  <si>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</si>
  <si>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</si>
  <si>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</si>
  <si>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</si>
  <si>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</si>
  <si>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</si>
  <si>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</si>
  <si>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</si>
  <si>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</si>
  <si>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</si>
  <si>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</si>
  <si>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</si>
  <si>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</si>
  <si>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</si>
  <si>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</si>
  <si>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</si>
  <si>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</si>
  <si>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</si>
  <si>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</si>
  <si>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</si>
  <si>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</si>
  <si>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</si>
  <si>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</si>
  <si>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</si>
  <si>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</si>
  <si>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</si>
  <si>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</si>
  <si>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</si>
  <si>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</si>
  <si>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</si>
  <si>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</si>
  <si>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</si>
  <si>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</si>
  <si>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</si>
  <si>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</si>
  <si>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</si>
  <si>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</si>
  <si>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</si>
  <si>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</si>
  <si>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</si>
  <si>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</si>
  <si>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</si>
  <si>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</si>
  <si>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</si>
  <si>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</si>
  <si>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</si>
  <si>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</si>
  <si>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</si>
  <si>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</si>
  <si>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</si>
  <si>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</si>
  <si>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</si>
  <si>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</si>
  <si>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</si>
  <si>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</si>
  <si>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</si>
  <si>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</si>
  <si>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</si>
  <si>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</si>
  <si>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</si>
  <si>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</si>
  <si>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</si>
  <si>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</si>
  <si>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</si>
  <si>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</si>
  <si>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</si>
  <si>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</si>
  <si>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</si>
  <si>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</si>
  <si>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</si>
  <si>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</si>
  <si>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</si>
  <si>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</si>
  <si>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</si>
  <si>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</si>
  <si>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</si>
  <si>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</si>
  <si>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</si>
  <si>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</si>
  <si>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</si>
  <si>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</si>
  <si>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</si>
  <si>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</si>
  <si>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</si>
  <si>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</si>
  <si>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</si>
  <si>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</si>
  <si>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</si>
  <si>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</si>
  <si>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</si>
  <si>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</si>
  <si>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</si>
  <si>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</si>
  <si>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</si>
  <si>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</si>
  <si>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</si>
  <si>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</si>
  <si>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</si>
  <si>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</si>
  <si>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</si>
  <si>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</si>
  <si>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</si>
  <si>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</si>
  <si>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</si>
  <si>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</si>
  <si>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</si>
  <si>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</si>
  <si>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</si>
  <si>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</si>
  <si>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</si>
  <si>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</si>
  <si>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</si>
  <si>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</si>
  <si>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</si>
  <si>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</si>
  <si>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</si>
  <si>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</si>
  <si>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</si>
  <si>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</si>
  <si>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</si>
  <si>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</si>
  <si>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</si>
  <si>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</si>
  <si>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</si>
  <si>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</si>
  <si>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</si>
  <si>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</si>
  <si>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</si>
  <si>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</si>
  <si>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</si>
  <si>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</si>
  <si>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</si>
  <si>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</si>
  <si>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</si>
  <si>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</si>
  <si>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</si>
  <si>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</si>
  <si>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</si>
  <si>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</si>
  <si>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</si>
  <si>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</si>
  <si>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</si>
  <si>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</si>
  <si>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</si>
  <si>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</si>
  <si>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</si>
  <si>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</si>
  <si>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</si>
  <si>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</si>
  <si>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</si>
  <si>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</si>
  <si>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</si>
  <si>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</si>
  <si>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</si>
  <si>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</si>
  <si>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</si>
  <si>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</si>
  <si>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</si>
  <si>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</si>
  <si>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</si>
  <si>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</si>
  <si>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</si>
  <si>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</si>
  <si>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</si>
  <si>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</si>
  <si>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</si>
  <si>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</si>
  <si>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</si>
  <si>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</si>
  <si>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</si>
  <si>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</si>
  <si>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</si>
  <si>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</si>
  <si>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</si>
  <si>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</si>
  <si>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</si>
  <si>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</si>
  <si>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</si>
  <si>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</si>
  <si>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</si>
  <si>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</si>
  <si>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</si>
  <si>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</si>
  <si>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</si>
  <si>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</si>
  <si>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</si>
  <si>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</si>
  <si>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</si>
  <si>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</si>
  <si>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</si>
  <si>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</si>
  <si>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</si>
  <si>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</si>
  <si>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</si>
  <si>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</si>
  <si>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</si>
  <si>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</si>
  <si>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</si>
  <si>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</si>
  <si>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</si>
  <si>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</si>
  <si>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</si>
  <si>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</si>
  <si>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</si>
  <si>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</si>
  <si>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</si>
  <si>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</si>
  <si>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</si>
  <si>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</si>
  <si>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</si>
  <si>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</si>
  <si>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</si>
  <si>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</si>
  <si>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</si>
  <si>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</si>
  <si>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</si>
  <si>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</si>
  <si>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</si>
  <si>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</si>
  <si>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</si>
  <si>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</si>
  <si>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</si>
  <si>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</si>
  <si>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</si>
  <si>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</si>
  <si>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</si>
  <si>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</si>
  <si>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</si>
  <si>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</si>
  <si>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</si>
  <si>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</si>
  <si>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</si>
  <si>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</si>
  <si>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</si>
  <si>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</si>
  <si>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</si>
  <si>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</si>
  <si>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</si>
  <si>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</si>
  <si>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</si>
  <si>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</si>
  <si>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</si>
  <si>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</si>
  <si>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</si>
  <si>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</si>
  <si>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</si>
  <si>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</si>
  <si>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</si>
  <si>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</si>
  <si>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</si>
  <si>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</si>
  <si>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</si>
  <si>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</si>
  <si>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</si>
  <si>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</si>
  <si>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</si>
  <si>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</si>
  <si>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</si>
  <si>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</si>
  <si>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</si>
  <si>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</si>
  <si>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</si>
  <si>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</si>
  <si>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</si>
  <si>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</si>
  <si>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</si>
  <si>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</si>
  <si>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</si>
  <si>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</si>
  <si>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</si>
  <si>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</si>
  <si>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</si>
  <si>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</si>
  <si>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</si>
  <si>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</si>
  <si>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</si>
  <si>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</si>
  <si>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</si>
  <si>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</si>
  <si>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</si>
  <si>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</si>
  <si>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</si>
  <si>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</si>
  <si>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</si>
  <si>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</si>
  <si>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</si>
  <si>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</si>
  <si>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</si>
  <si>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</si>
  <si>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</si>
  <si>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</si>
  <si>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</si>
  <si>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</si>
  <si>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</si>
  <si>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</si>
  <si>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</si>
  <si>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</si>
  <si>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</si>
  <si>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</si>
  <si>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</si>
  <si>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</si>
  <si>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</si>
  <si>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</si>
  <si>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</si>
  <si>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</si>
  <si>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</si>
  <si>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</si>
  <si>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</si>
  <si>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</si>
  <si>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</si>
  <si>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</si>
  <si>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</si>
  <si>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</si>
  <si>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</si>
  <si>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</si>
  <si>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</si>
  <si>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</si>
  <si>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</si>
  <si>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</si>
  <si>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</si>
  <si>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</si>
  <si>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</si>
  <si>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</si>
  <si>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</si>
  <si>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</si>
  <si>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</si>
  <si>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</si>
  <si>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</si>
  <si>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</si>
  <si>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</si>
  <si>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</si>
  <si>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</si>
  <si>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</si>
  <si>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</si>
  <si>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</si>
  <si>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</si>
  <si>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</si>
  <si>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</si>
  <si>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</si>
  <si>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</si>
  <si>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</si>
  <si>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</si>
  <si>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</si>
  <si>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</si>
  <si>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</si>
  <si>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</si>
  <si>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</si>
  <si>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</si>
  <si>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</si>
  <si>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</si>
  <si>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</si>
  <si>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</si>
  <si>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</si>
  <si>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</si>
  <si>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</si>
  <si>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</si>
  <si>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</si>
  <si>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</si>
  <si>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</si>
  <si>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</si>
  <si>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</si>
  <si>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</si>
  <si>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</si>
  <si>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</si>
  <si>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</si>
  <si>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</si>
  <si>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</si>
  <si>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</si>
  <si>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</si>
  <si>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</si>
  <si>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</si>
  <si>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</si>
  <si>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</si>
  <si>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</si>
  <si>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</si>
  <si>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</si>
  <si>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</si>
  <si>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</si>
  <si>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</si>
  <si>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</si>
  <si>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</si>
  <si>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</si>
  <si>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</si>
  <si>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</si>
  <si>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</si>
  <si>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</si>
  <si>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</si>
  <si>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</si>
  <si>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</si>
  <si>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</si>
  <si>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</si>
  <si>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</si>
  <si>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</si>
  <si>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</si>
  <si>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</si>
  <si>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</si>
  <si>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</si>
  <si>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</si>
  <si>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</si>
  <si>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</si>
  <si>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</si>
  <si>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</si>
  <si>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</si>
  <si>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</si>
  <si>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</si>
  <si>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</si>
  <si>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</si>
  <si>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</si>
  <si>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</si>
  <si>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</si>
  <si>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</si>
  <si>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</si>
  <si>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</si>
  <si>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</si>
  <si>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</si>
  <si>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</si>
  <si>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</si>
  <si>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</si>
  <si>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</si>
  <si>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</si>
  <si>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</si>
  <si>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</si>
  <si>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</si>
  <si>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</si>
  <si>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</si>
  <si>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</si>
  <si>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</si>
  <si>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</si>
  <si>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</si>
  <si>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</si>
  <si>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</si>
  <si>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</si>
  <si>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</si>
  <si>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</si>
  <si>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</si>
  <si>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</si>
  <si>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</si>
  <si>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</si>
  <si>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</si>
  <si>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</si>
  <si>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</si>
  <si>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</si>
  <si>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</si>
  <si>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</si>
  <si>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</si>
  <si>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</si>
  <si>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</si>
  <si>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</si>
  <si>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</si>
  <si>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</si>
  <si>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</si>
  <si>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</si>
  <si>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</si>
  <si>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</si>
  <si>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</si>
  <si>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</si>
  <si>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</si>
  <si>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</si>
  <si>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</si>
  <si>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</si>
  <si>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</si>
  <si>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</si>
  <si>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</si>
  <si>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</si>
  <si>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</si>
  <si>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</si>
  <si>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</si>
  <si>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</si>
  <si>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</si>
  <si>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</si>
  <si>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</si>
  <si>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</si>
  <si>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</si>
  <si>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</si>
  <si>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</si>
  <si>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</si>
  <si>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</si>
  <si>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</si>
  <si>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</si>
  <si>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</si>
  <si>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</si>
  <si>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</si>
  <si>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</si>
  <si>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</si>
  <si>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</si>
  <si>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</si>
  <si>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</si>
  <si>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</si>
  <si>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</si>
  <si>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</si>
  <si>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</si>
  <si>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</si>
  <si>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</si>
  <si>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</si>
  <si>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</si>
  <si>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</si>
  <si>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</si>
  <si>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</si>
  <si>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</si>
  <si>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</si>
  <si>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</si>
  <si>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</si>
  <si>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</si>
  <si>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</si>
  <si>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</si>
  <si>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</si>
  <si>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</si>
  <si>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</si>
  <si>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</si>
  <si>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</si>
  <si>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</si>
  <si>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</si>
  <si>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</si>
  <si>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</si>
  <si>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</si>
  <si>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</si>
  <si>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</si>
  <si>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</si>
  <si>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</si>
  <si>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</si>
  <si>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</si>
  <si>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</si>
  <si>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</si>
  <si>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</si>
  <si>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</si>
  <si>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</si>
  <si>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</si>
  <si>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</si>
  <si>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</si>
  <si>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</si>
  <si>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</si>
  <si>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</si>
  <si>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</si>
  <si>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</si>
  <si>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</si>
  <si>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</si>
  <si>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</si>
  <si>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</si>
  <si>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</si>
  <si>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</si>
  <si>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</si>
  <si>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</si>
  <si>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</si>
  <si>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</si>
  <si>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</si>
  <si>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</si>
  <si>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</si>
  <si>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</si>
  <si>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</si>
  <si>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</si>
  <si>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</si>
  <si>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</si>
  <si>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</si>
  <si>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</si>
  <si>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</si>
  <si>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</si>
  <si>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</si>
  <si>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</si>
  <si>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</si>
  <si>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</si>
  <si>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</si>
  <si>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</si>
  <si>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</si>
  <si>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</si>
  <si>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</si>
  <si>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</si>
  <si>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</si>
  <si>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</si>
  <si>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</si>
  <si>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</si>
  <si>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</si>
  <si>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</si>
  <si>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</si>
  <si>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</si>
  <si>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</si>
  <si>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</si>
  <si>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</si>
  <si>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</si>
  <si>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</si>
  <si>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</si>
  <si>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</si>
  <si>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</si>
  <si>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</si>
  <si>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</si>
  <si>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</si>
  <si>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</si>
  <si>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</si>
  <si>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</si>
  <si>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</si>
  <si>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</si>
  <si>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</si>
  <si>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</si>
  <si>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</si>
  <si>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</si>
  <si>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</si>
  <si>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</si>
  <si>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</si>
  <si>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</si>
  <si>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</si>
  <si>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</si>
  <si>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</si>
  <si>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</si>
  <si>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</si>
  <si>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</si>
  <si>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</si>
  <si>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</si>
  <si>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</si>
  <si>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</si>
  <si>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</si>
  <si>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</si>
  <si>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</si>
  <si>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</si>
  <si>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</si>
  <si>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</si>
  <si>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</si>
  <si>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</si>
  <si>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</si>
  <si>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</si>
  <si>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</si>
  <si>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</si>
  <si>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</si>
  <si>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</si>
  <si>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</si>
  <si>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</si>
  <si>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</si>
  <si>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</si>
  <si>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</si>
  <si>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</si>
  <si>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</si>
  <si>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</si>
  <si>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</si>
  <si>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</si>
  <si>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</si>
  <si>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</si>
  <si>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</si>
  <si>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</si>
  <si>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</si>
  <si>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</si>
  <si>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</si>
  <si>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</si>
  <si>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</si>
  <si>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</si>
  <si>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</si>
  <si>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</si>
  <si>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</si>
  <si>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</si>
  <si>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</si>
  <si>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</si>
  <si>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</si>
  <si>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</si>
  <si>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</si>
  <si>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</si>
  <si>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</si>
  <si>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</si>
  <si>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</si>
  <si>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</si>
  <si>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</si>
  <si>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</si>
  <si>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</si>
  <si>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</si>
  <si>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</si>
  <si>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</si>
  <si>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</si>
  <si>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</si>
  <si>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</si>
  <si>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</si>
  <si>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</si>
  <si>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</si>
  <si>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</si>
  <si>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</si>
  <si>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</si>
  <si>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</si>
  <si>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</si>
  <si>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</si>
  <si>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</si>
  <si>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</si>
  <si>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</si>
  <si>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</si>
  <si>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</si>
  <si>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</si>
  <si>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</si>
  <si>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</si>
  <si>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</si>
  <si>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</si>
  <si>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</si>
  <si>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</si>
  <si>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</si>
  <si>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</si>
  <si>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</si>
  <si>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</si>
  <si>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</si>
  <si>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</si>
  <si>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</si>
  <si>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</si>
  <si>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</si>
  <si>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</si>
  <si>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</si>
  <si>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</si>
  <si>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</si>
  <si>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</si>
  <si>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</si>
  <si>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</si>
  <si>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</si>
  <si>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</si>
  <si>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</si>
  <si>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</si>
  <si>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</si>
  <si>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</si>
  <si>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</si>
  <si>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</si>
  <si>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</si>
  <si>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</si>
  <si>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</si>
  <si>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</si>
  <si>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</si>
  <si>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</si>
  <si>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</si>
  <si>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</si>
  <si>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</si>
  <si>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</si>
  <si>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</si>
  <si>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</si>
  <si>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</si>
  <si>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</si>
  <si>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</si>
  <si>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</si>
  <si>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</si>
  <si>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</si>
  <si>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</si>
  <si>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</si>
  <si>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</si>
  <si>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</si>
  <si>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</si>
  <si>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</si>
  <si>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</si>
  <si>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</si>
  <si>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</si>
  <si>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</si>
  <si>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</si>
  <si>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</si>
  <si>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</si>
  <si>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</si>
  <si>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</si>
  <si>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</si>
  <si>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</si>
  <si>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</si>
  <si>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</si>
  <si>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</si>
  <si>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</si>
  <si>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</si>
  <si>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</si>
  <si>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</si>
  <si>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</si>
  <si>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</si>
  <si>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</si>
  <si>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</si>
  <si>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</si>
  <si>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</si>
  <si>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</si>
  <si>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</si>
  <si>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</si>
  <si>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</si>
  <si>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</si>
  <si>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</si>
  <si>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</si>
  <si>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</si>
  <si>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</si>
  <si>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</si>
  <si>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</si>
  <si>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</si>
  <si>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</si>
  <si>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</si>
  <si>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</si>
  <si>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</si>
  <si>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</si>
  <si>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</si>
  <si>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</si>
  <si>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</si>
  <si>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</si>
  <si>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</si>
  <si>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</si>
  <si>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</si>
  <si>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</si>
  <si>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</si>
  <si>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</si>
  <si>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</si>
  <si>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</si>
  <si>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</si>
  <si>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</si>
  <si>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</si>
  <si>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</si>
  <si>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</si>
  <si>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</si>
  <si>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</si>
  <si>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</si>
  <si>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</si>
  <si>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</si>
  <si>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</si>
  <si>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</si>
  <si>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</si>
  <si>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</si>
  <si>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</si>
  <si>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</si>
  <si>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</si>
  <si>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</si>
  <si>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</si>
  <si>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</si>
  <si>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</si>
  <si>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</si>
  <si>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</si>
  <si>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</si>
  <si>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</si>
  <si>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</si>
  <si>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</si>
  <si>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</si>
  <si>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</si>
  <si>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</si>
  <si>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</si>
  <si>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</si>
  <si>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</si>
  <si>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</si>
  <si>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</si>
  <si>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</si>
  <si>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</si>
  <si>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</si>
  <si>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</si>
  <si>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</si>
  <si>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</si>
  <si>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</si>
  <si>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</si>
  <si>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</si>
  <si>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</si>
  <si>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</si>
  <si>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</si>
  <si>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</si>
  <si>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</si>
  <si>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</si>
  <si>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</si>
  <si>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</si>
  <si>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</si>
  <si>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</si>
  <si>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</si>
  <si>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</si>
  <si>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</si>
  <si>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</si>
  <si>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</si>
  <si>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</si>
  <si>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</si>
  <si>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</si>
  <si>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</si>
  <si>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</si>
  <si>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</si>
  <si>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</si>
  <si>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</si>
  <si>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</si>
  <si>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</si>
  <si>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</si>
  <si>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</si>
  <si>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</si>
  <si>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</si>
  <si>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</si>
  <si>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</si>
  <si>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</si>
  <si>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</si>
  <si>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</si>
  <si>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</si>
  <si>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</si>
  <si>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</si>
  <si>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</si>
  <si>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</si>
  <si>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</si>
  <si>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</si>
  <si>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</si>
  <si>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</si>
  <si>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</si>
  <si>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</si>
  <si>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</si>
  <si>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</si>
  <si>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</si>
  <si>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</si>
  <si>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</si>
  <si>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</si>
  <si>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</si>
  <si>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</si>
  <si>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</si>
  <si>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</si>
  <si>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</si>
  <si>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</si>
  <si>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</si>
  <si>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</si>
  <si>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</si>
  <si>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</si>
  <si>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</si>
  <si>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</si>
  <si>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</si>
  <si>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</si>
  <si>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</si>
  <si>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</si>
  <si>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</si>
  <si>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</si>
  <si>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</si>
  <si>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</si>
  <si>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</si>
  <si>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</si>
  <si>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</si>
  <si>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</si>
  <si>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</si>
  <si>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</si>
  <si>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</si>
  <si>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</si>
  <si>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</si>
  <si>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</si>
  <si>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</si>
  <si>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</si>
  <si>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</si>
  <si>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</si>
  <si>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</si>
  <si>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</si>
  <si>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</si>
  <si>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</si>
  <si>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</si>
  <si>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</si>
  <si>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</si>
  <si>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</si>
  <si>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</si>
  <si>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</si>
  <si>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</si>
  <si>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</si>
  <si>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</si>
  <si>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</si>
  <si>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</si>
  <si>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</si>
  <si>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</si>
  <si>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</si>
  <si>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</si>
  <si>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</si>
  <si>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</si>
  <si>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</si>
  <si>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</si>
  <si>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</si>
  <si>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</si>
  <si>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</si>
  <si>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</si>
  <si>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</si>
  <si>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</si>
  <si>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</si>
  <si>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</si>
  <si>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</si>
  <si>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</si>
  <si>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</si>
  <si>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</si>
  <si>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</si>
  <si>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</si>
  <si>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</si>
  <si>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</si>
  <si>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</si>
  <si>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</si>
  <si>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</si>
  <si>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</si>
  <si>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</si>
  <si>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</si>
  <si>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</si>
  <si>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</si>
  <si>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</si>
  <si>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</si>
  <si>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</si>
  <si>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</si>
  <si>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</si>
  <si>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</si>
  <si>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</si>
  <si>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</si>
  <si>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</si>
  <si>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</si>
  <si>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</si>
  <si>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</si>
  <si>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</si>
  <si>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</si>
  <si>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</si>
  <si>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</si>
  <si>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</si>
  <si>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</si>
  <si>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</si>
  <si>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</si>
  <si>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</si>
  <si>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</si>
  <si>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</si>
  <si>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</si>
  <si>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</si>
  <si>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</si>
  <si>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</si>
  <si>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</si>
  <si>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</si>
  <si>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</si>
  <si>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</si>
  <si>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</si>
  <si>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</si>
  <si>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</si>
  <si>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</si>
  <si>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</si>
  <si>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</si>
  <si>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</si>
  <si>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</si>
  <si>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</si>
  <si>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</si>
  <si>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</si>
  <si>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</si>
  <si>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</si>
  <si>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</si>
  <si>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</si>
  <si>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</si>
  <si>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</si>
  <si>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</si>
  <si>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</si>
  <si>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</si>
  <si>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</si>
  <si>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</si>
  <si>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</si>
  <si>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</si>
  <si>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</si>
  <si>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</si>
  <si>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</si>
  <si>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</si>
  <si>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</si>
  <si>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</si>
  <si>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</si>
  <si>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</si>
  <si>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</si>
  <si>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</si>
  <si>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</si>
  <si>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</si>
  <si>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</si>
  <si>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</si>
  <si>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</si>
  <si>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</si>
  <si>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</si>
  <si>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</si>
  <si>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</si>
  <si>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</si>
  <si>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</si>
  <si>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</si>
  <si>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</si>
  <si>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</si>
  <si>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</si>
  <si>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</si>
  <si>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</si>
  <si>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</si>
  <si>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</si>
  <si>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</si>
  <si>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</si>
  <si>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</si>
  <si>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</si>
  <si>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</si>
  <si>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</si>
  <si>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</si>
  <si>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</si>
  <si>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</si>
  <si>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</si>
  <si>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</si>
  <si>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</si>
  <si>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</si>
  <si>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</si>
  <si>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</si>
  <si>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</si>
  <si>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</si>
  <si>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</si>
  <si>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</si>
  <si>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</si>
  <si>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</si>
  <si>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</si>
  <si>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</si>
  <si>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</si>
  <si>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</si>
  <si>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</si>
  <si>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</si>
  <si>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</si>
  <si>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</si>
  <si>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</si>
  <si>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</si>
  <si>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</si>
  <si>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</si>
  <si>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</si>
  <si>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</si>
  <si>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</si>
  <si>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</si>
  <si>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</si>
  <si>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</si>
  <si>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</si>
  <si>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</si>
  <si>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</si>
  <si>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</si>
  <si>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</si>
  <si>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</si>
  <si>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</si>
  <si>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</si>
  <si>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</si>
  <si>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</si>
  <si>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</si>
  <si>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</si>
  <si>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</si>
  <si>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</si>
  <si>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</si>
  <si>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</si>
  <si>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</si>
  <si>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</si>
  <si>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</si>
  <si>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</si>
  <si>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</si>
  <si>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</si>
  <si>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</si>
  <si>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</si>
  <si>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</si>
  <si>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</si>
  <si>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</si>
  <si>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</si>
  <si>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</si>
  <si>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</si>
  <si>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</si>
  <si>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</si>
  <si>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</si>
  <si>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</si>
  <si>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</si>
  <si>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</si>
  <si>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</si>
  <si>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</si>
  <si>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</si>
  <si>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</si>
  <si>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</si>
  <si>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</si>
  <si>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</si>
  <si>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</si>
  <si>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</si>
  <si>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</si>
  <si>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</si>
  <si>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</si>
  <si>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</si>
  <si>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</si>
  <si>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</si>
  <si>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</si>
  <si>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</si>
  <si>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</si>
  <si>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</si>
  <si>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</si>
  <si>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</si>
  <si>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</si>
  <si>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</si>
  <si>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</si>
  <si>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</si>
  <si>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</si>
  <si>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</si>
  <si>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</si>
  <si>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</si>
  <si>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</si>
  <si>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</si>
  <si>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</si>
  <si>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</si>
  <si>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</si>
  <si>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</si>
  <si>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</si>
  <si>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</si>
  <si>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</si>
  <si>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</si>
  <si>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</si>
  <si>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</si>
  <si>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</si>
  <si>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</si>
  <si>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</si>
  <si>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</si>
  <si>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</si>
  <si>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</si>
  <si>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</si>
  <si>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</si>
  <si>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</si>
  <si>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</si>
  <si>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</si>
  <si>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</si>
  <si>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</si>
  <si>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</si>
  <si>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</si>
  <si>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</si>
  <si>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</si>
  <si>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</si>
  <si>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</si>
  <si>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</si>
  <si>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</si>
  <si>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</si>
  <si>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</si>
  <si>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</si>
  <si>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</si>
  <si>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</si>
  <si>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</si>
  <si>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</si>
  <si>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</si>
  <si>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</si>
  <si>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</si>
  <si>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</si>
  <si>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</si>
  <si>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</si>
  <si>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</si>
  <si>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</si>
  <si>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</si>
  <si>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</si>
  <si>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</si>
  <si>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</si>
  <si>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</si>
  <si>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</si>
  <si>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</si>
  <si>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</si>
  <si>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</si>
  <si>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</si>
  <si>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</si>
  <si>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</si>
  <si>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</si>
  <si>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</si>
  <si>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</si>
  <si>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</si>
  <si>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</si>
  <si>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</si>
  <si>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</si>
  <si>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</si>
  <si>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</si>
  <si>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</si>
  <si>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</si>
  <si>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</si>
  <si>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</si>
  <si>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</si>
  <si>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</si>
  <si>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</si>
  <si>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</si>
  <si>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</si>
  <si>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</si>
  <si>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</si>
  <si>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</si>
  <si>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</si>
  <si>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</si>
  <si>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</si>
  <si>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</si>
  <si>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</si>
  <si>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</si>
  <si>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</si>
  <si>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</si>
  <si>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</si>
  <si>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</si>
  <si>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</si>
  <si>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</si>
  <si>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</si>
  <si>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</si>
  <si>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</si>
  <si>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</si>
  <si>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</si>
  <si>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</si>
  <si>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</si>
  <si>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</si>
  <si>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</si>
  <si>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</si>
  <si>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</si>
  <si>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</si>
  <si>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</si>
  <si>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</si>
  <si>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</si>
  <si>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</si>
  <si>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</si>
  <si>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</si>
  <si>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</si>
  <si>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</si>
  <si>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</si>
  <si>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</si>
  <si>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</si>
  <si>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</si>
  <si>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</si>
  <si>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</si>
  <si>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</si>
  <si>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</si>
  <si>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</si>
  <si>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</si>
  <si>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</si>
  <si>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</si>
  <si>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</si>
  <si>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</si>
  <si>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</si>
  <si>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</si>
  <si>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</si>
  <si>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</si>
  <si>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</si>
  <si>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</si>
  <si>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</si>
  <si>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</si>
  <si>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</si>
  <si>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</si>
  <si>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</si>
  <si>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</si>
  <si>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</si>
  <si>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</si>
  <si>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</si>
  <si>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</si>
  <si>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</si>
  <si>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</si>
  <si>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</si>
  <si>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</si>
  <si>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</si>
  <si>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</si>
  <si>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</si>
  <si>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</si>
  <si>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</si>
  <si>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</si>
  <si>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</si>
  <si>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</si>
  <si>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</si>
  <si>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</si>
  <si>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</si>
  <si>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</si>
  <si>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</si>
  <si>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</si>
  <si>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</si>
  <si>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</si>
  <si>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</si>
  <si>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</si>
  <si>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</si>
  <si>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</si>
  <si>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</si>
  <si>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</si>
  <si>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</si>
  <si>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</si>
  <si>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</si>
  <si>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</si>
  <si>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</si>
  <si>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</si>
  <si>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</si>
  <si>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</si>
  <si>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</si>
  <si>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</si>
  <si>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</si>
  <si>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</si>
  <si>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</si>
  <si>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</si>
  <si>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</si>
  <si>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</si>
  <si>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</si>
  <si>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</si>
  <si>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</si>
  <si>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</si>
  <si>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</si>
  <si>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</si>
  <si>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</si>
  <si>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</si>
  <si>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</si>
  <si>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</si>
  <si>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</si>
  <si>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</si>
  <si>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</si>
  <si>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</si>
  <si>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</si>
  <si>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</si>
  <si>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</si>
  <si>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</si>
  <si>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</si>
  <si>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</si>
  <si>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</si>
  <si>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</si>
  <si>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</si>
  <si>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</si>
  <si>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</si>
  <si>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</si>
  <si>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</si>
  <si>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</si>
  <si>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</si>
  <si>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</si>
  <si>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</si>
  <si>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</si>
  <si>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</si>
  <si>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</si>
  <si>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</si>
  <si>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</si>
  <si>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</si>
  <si>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</si>
  <si>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</si>
  <si>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</si>
  <si>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</si>
  <si>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</si>
  <si>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</si>
  <si>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</si>
  <si>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</si>
  <si>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</si>
  <si>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</si>
  <si>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</si>
  <si>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</si>
  <si>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</si>
  <si>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</si>
  <si>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</si>
  <si>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</si>
  <si>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</si>
  <si>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</si>
  <si>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</si>
  <si>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</si>
  <si>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</si>
  <si>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</si>
  <si>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</si>
  <si>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</si>
  <si>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</si>
  <si>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</si>
  <si>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</si>
  <si>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</si>
  <si>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</si>
  <si>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</si>
  <si>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</si>
  <si>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</si>
  <si>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</si>
  <si>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</si>
  <si>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</si>
  <si>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</si>
  <si>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</si>
  <si>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</si>
  <si>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</si>
  <si>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</si>
  <si>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</si>
  <si>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</si>
  <si>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</si>
  <si>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</si>
  <si>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</si>
  <si>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</si>
  <si>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</si>
  <si>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</si>
  <si>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</si>
  <si>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</si>
  <si>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</si>
  <si>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</si>
  <si>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</si>
  <si>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</si>
  <si>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</si>
  <si>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</si>
  <si>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</si>
  <si>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</si>
  <si>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</si>
  <si>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</si>
  <si>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</si>
  <si>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</si>
  <si>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</si>
  <si>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</si>
  <si>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</si>
  <si>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</si>
  <si>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</si>
  <si>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</si>
  <si>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</si>
  <si>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</si>
  <si>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</si>
  <si>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</si>
  <si>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</si>
  <si>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</si>
  <si>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</si>
  <si>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</si>
  <si>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</si>
  <si>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</si>
  <si>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</si>
  <si>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</si>
  <si>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</si>
  <si>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</si>
  <si>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</si>
  <si>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</si>
  <si>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</si>
  <si>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</si>
  <si>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</si>
  <si>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</si>
  <si>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</si>
  <si>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</si>
  <si>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</si>
  <si>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</si>
  <si>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</si>
  <si>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</si>
  <si>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</si>
  <si>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</si>
  <si>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</si>
  <si>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</si>
  <si>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</si>
  <si>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</si>
  <si>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</si>
  <si>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</si>
  <si>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</si>
  <si>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</si>
  <si>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</si>
  <si>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</si>
  <si>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</si>
  <si>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</si>
  <si>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</si>
  <si>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</si>
  <si>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</si>
  <si>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</si>
  <si>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</si>
  <si>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</si>
  <si>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</si>
  <si>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</si>
  <si>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</si>
  <si>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</si>
  <si>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</si>
  <si>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</si>
  <si>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</si>
  <si>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</si>
  <si>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</si>
  <si>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</si>
  <si>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</si>
  <si>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</si>
  <si>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</si>
  <si>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</si>
  <si>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</si>
  <si>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</si>
  <si>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</si>
  <si>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</si>
  <si>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</si>
  <si>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</si>
  <si>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</si>
  <si>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</si>
  <si>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</si>
  <si>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</si>
  <si>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</si>
  <si>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</si>
  <si>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</si>
  <si>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</si>
  <si>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</si>
  <si>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</si>
  <si>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</si>
  <si>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</si>
  <si>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</si>
  <si>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</si>
  <si>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</si>
  <si>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</si>
  <si>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</si>
  <si>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</si>
  <si>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</si>
  <si>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</si>
  <si>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</si>
  <si>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</si>
  <si>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</si>
  <si>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</si>
  <si>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</si>
  <si>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</si>
  <si>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</si>
  <si>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</si>
  <si>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</si>
  <si>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</si>
  <si>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</si>
  <si>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</si>
  <si>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</si>
  <si>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</si>
  <si>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</si>
  <si>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</si>
  <si>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</si>
  <si>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</si>
  <si>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</si>
  <si>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</si>
  <si>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</si>
  <si>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</si>
  <si>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</si>
  <si>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</si>
  <si>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</si>
  <si>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</si>
  <si>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</si>
  <si>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</si>
  <si>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</si>
  <si>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</si>
  <si>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</si>
  <si>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</si>
  <si>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</si>
  <si>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</si>
  <si>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</si>
  <si>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</si>
  <si>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</si>
  <si>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</si>
  <si>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</si>
  <si>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</si>
  <si>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</si>
  <si>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</si>
  <si>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</si>
  <si>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</si>
  <si>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</si>
  <si>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</si>
  <si>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</si>
  <si>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</si>
  <si>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</si>
  <si>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</si>
  <si>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</si>
  <si>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</si>
  <si>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</si>
  <si>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</si>
  <si>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</si>
  <si>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</si>
  <si>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</si>
  <si>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</si>
  <si>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</si>
  <si>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</si>
  <si>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</si>
  <si>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</si>
  <si>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</si>
  <si>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</si>
  <si>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</si>
  <si>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</si>
  <si>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</si>
  <si>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</si>
  <si>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</si>
  <si>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</si>
  <si>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</si>
  <si>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</si>
  <si>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</si>
  <si>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</si>
  <si>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</si>
  <si>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</si>
  <si>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</si>
  <si>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</si>
  <si>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</si>
  <si>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</si>
  <si>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</si>
  <si>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</si>
  <si>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</si>
  <si>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</si>
  <si>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</si>
  <si>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</si>
  <si>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</si>
  <si>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</si>
  <si>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</si>
  <si>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</si>
  <si>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</si>
  <si>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</si>
  <si>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</si>
  <si>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</si>
  <si>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</si>
  <si>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</si>
  <si>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</si>
  <si>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</si>
  <si>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</si>
  <si>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</si>
  <si>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</si>
  <si>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</si>
  <si>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</si>
  <si>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</si>
  <si>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</si>
  <si>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</si>
  <si>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</si>
  <si>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</si>
  <si>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</si>
  <si>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</si>
  <si>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</si>
  <si>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</si>
  <si>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</si>
  <si>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</si>
  <si>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</si>
  <si>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</si>
  <si>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</si>
  <si>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</si>
  <si>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</si>
  <si>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</si>
  <si>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</si>
  <si>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</si>
  <si>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</si>
  <si>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</si>
  <si>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</si>
  <si>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</si>
  <si>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</si>
  <si>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</si>
  <si>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</si>
  <si>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</si>
  <si>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</si>
  <si>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</si>
  <si>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</si>
  <si>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</si>
  <si>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</si>
  <si>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</si>
  <si>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</si>
  <si>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</si>
  <si>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</si>
  <si>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</si>
  <si>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</si>
  <si>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</si>
  <si>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</si>
  <si>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</si>
  <si>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</si>
  <si>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</si>
  <si>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</si>
  <si>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</si>
  <si>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</si>
  <si>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</si>
  <si>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</si>
  <si>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</si>
  <si>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</si>
  <si>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</si>
  <si>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</si>
  <si>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</si>
  <si>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</si>
  <si>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</si>
  <si>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</si>
  <si>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</si>
  <si>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</si>
  <si>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</si>
  <si>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</si>
  <si>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</si>
  <si>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</si>
  <si>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</si>
  <si>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</si>
  <si>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</si>
  <si>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</si>
  <si>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</si>
  <si>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</si>
  <si>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</si>
  <si>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</si>
  <si>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</si>
  <si>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</si>
  <si>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</si>
  <si>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</si>
  <si>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</si>
  <si>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</si>
  <si>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</si>
  <si>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</si>
  <si>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</si>
  <si>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</si>
  <si>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</si>
  <si>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</si>
  <si>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</si>
  <si>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</si>
  <si>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</si>
  <si>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</si>
  <si>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</si>
  <si>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</si>
  <si>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</si>
  <si>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</si>
  <si>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</si>
  <si>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</si>
  <si>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</si>
  <si>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</si>
  <si>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</si>
  <si>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</si>
  <si>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</si>
  <si>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</si>
  <si>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</si>
  <si>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</si>
  <si>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</si>
  <si>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</si>
  <si>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</si>
  <si>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</si>
  <si>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</si>
  <si>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</si>
  <si>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</si>
  <si>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</si>
  <si>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</si>
  <si>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</si>
  <si>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</si>
  <si>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</si>
  <si>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</si>
  <si>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</si>
  <si>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</si>
  <si>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</si>
  <si>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</si>
  <si>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</si>
  <si>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</si>
  <si>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</si>
  <si>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</si>
  <si>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</si>
  <si>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</si>
  <si>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</si>
  <si>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</si>
  <si>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</si>
  <si>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</si>
  <si>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</si>
  <si>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</si>
  <si>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</si>
  <si>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</si>
  <si>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</si>
  <si>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</si>
  <si>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</si>
  <si>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</si>
  <si>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</si>
  <si>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</si>
  <si>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</si>
  <si>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</si>
  <si>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</si>
  <si>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</si>
  <si>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</si>
  <si>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</si>
  <si>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</si>
  <si>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</si>
  <si>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</si>
  <si>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</si>
  <si>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</si>
  <si>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</si>
  <si>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</si>
  <si>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</si>
  <si>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</si>
  <si>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</si>
  <si>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</si>
  <si>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</si>
  <si>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</si>
  <si>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</si>
  <si>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</si>
  <si>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</si>
  <si>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</si>
  <si>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</si>
  <si>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</si>
  <si>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</si>
  <si>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</si>
  <si>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</si>
  <si>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</si>
  <si>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</si>
  <si>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</si>
  <si>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</si>
  <si>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</si>
  <si>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</si>
  <si>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</si>
  <si>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</si>
  <si>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</si>
  <si>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</si>
  <si>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</si>
  <si>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</si>
  <si>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</si>
  <si>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</si>
  <si>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</si>
  <si>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</si>
  <si>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</si>
  <si>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</si>
  <si>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</si>
  <si>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</si>
  <si>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</si>
  <si>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</si>
  <si>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</si>
  <si>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</si>
  <si>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</si>
  <si>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</si>
  <si>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</si>
  <si>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</si>
  <si>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</si>
  <si>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</si>
  <si>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</si>
  <si>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</si>
  <si>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</si>
  <si>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</si>
  <si>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</si>
  <si>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</si>
  <si>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</si>
  <si>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</si>
  <si>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</si>
  <si>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</si>
  <si>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</si>
  <si>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</si>
  <si>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</si>
  <si>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</si>
  <si>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</si>
  <si>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</si>
  <si>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</si>
  <si>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</si>
  <si>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</si>
  <si>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</si>
  <si>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</si>
  <si>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</si>
  <si>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</si>
  <si>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</si>
  <si>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</si>
  <si>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</si>
  <si>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</si>
  <si>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</si>
  <si>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</si>
  <si>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</si>
  <si>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</si>
  <si>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</si>
  <si>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</si>
  <si>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</si>
  <si>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</si>
  <si>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</si>
  <si>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</si>
  <si>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</si>
  <si>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</si>
  <si>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</si>
  <si>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</si>
  <si>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</si>
  <si>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</si>
  <si>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</si>
  <si>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</si>
  <si>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</si>
  <si>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</si>
  <si>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</si>
  <si>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</si>
  <si>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</si>
  <si>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</si>
  <si>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</si>
  <si>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</si>
  <si>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</si>
  <si>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</si>
  <si>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</si>
  <si>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</si>
  <si>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</si>
  <si>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</si>
  <si>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</si>
  <si>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</si>
  <si>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</si>
  <si>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</si>
  <si>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</si>
  <si>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</si>
  <si>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</si>
  <si>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</si>
  <si>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</si>
  <si>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</si>
  <si>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</si>
  <si>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</si>
  <si>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</si>
  <si>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</si>
  <si>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</si>
  <si>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</si>
  <si>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</si>
  <si>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</si>
  <si>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</si>
  <si>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</si>
  <si>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</si>
  <si>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</si>
  <si>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</si>
  <si>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</si>
  <si>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</si>
  <si>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</si>
  <si>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</si>
  <si>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</si>
  <si>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</si>
  <si>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</si>
  <si>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</si>
  <si>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</si>
  <si>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</si>
  <si>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</si>
  <si>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</si>
  <si>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</si>
  <si>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</si>
  <si>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</si>
  <si>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</si>
  <si>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</si>
  <si>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</si>
  <si>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</si>
  <si>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</si>
  <si>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</si>
  <si>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</si>
  <si>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</si>
  <si>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</si>
  <si>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</si>
  <si>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</si>
  <si>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</si>
  <si>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</si>
  <si>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</si>
  <si>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</si>
  <si>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</si>
  <si>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</si>
  <si>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</si>
  <si>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</si>
  <si>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</si>
  <si>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</si>
  <si>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</si>
  <si>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</si>
  <si>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</si>
  <si>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</si>
  <si>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</si>
  <si>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</si>
  <si>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</si>
  <si>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</si>
  <si>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</si>
  <si>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</si>
  <si>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</si>
  <si>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</si>
  <si>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</si>
  <si>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</si>
  <si>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</si>
  <si>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</si>
  <si>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</si>
  <si>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</si>
  <si>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</si>
  <si>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</si>
  <si>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</si>
  <si>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</si>
  <si>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</si>
  <si>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</si>
  <si>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</si>
  <si>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</si>
  <si>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</si>
  <si>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</si>
  <si>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</si>
  <si>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</si>
  <si>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</si>
  <si>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</si>
  <si>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</si>
  <si>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</si>
  <si>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</si>
  <si>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</si>
  <si>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</si>
  <si>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</si>
  <si>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</si>
  <si>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</si>
  <si>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</si>
  <si>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</si>
  <si>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</si>
  <si>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</si>
  <si>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</si>
  <si>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</si>
  <si>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</si>
  <si>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</si>
  <si>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</si>
  <si>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</si>
  <si>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</si>
  <si>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</si>
  <si>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</si>
  <si>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</si>
  <si>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</si>
  <si>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</si>
  <si>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</si>
  <si>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</si>
  <si>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</si>
  <si>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</si>
  <si>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</si>
  <si>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</si>
  <si>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</si>
  <si>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</si>
  <si>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</si>
  <si>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</si>
  <si>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</si>
  <si>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</si>
  <si>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</si>
  <si>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</si>
  <si>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</si>
  <si>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</si>
  <si>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</si>
  <si>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</si>
  <si>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</si>
  <si>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</si>
  <si>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</si>
  <si>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</si>
  <si>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</si>
  <si>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</si>
  <si>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</si>
  <si>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</si>
  <si>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</si>
  <si>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</si>
  <si>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</si>
  <si>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</si>
  <si>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</si>
  <si>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</si>
  <si>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</si>
  <si>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</si>
  <si>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</si>
  <si>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</si>
  <si>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</si>
  <si>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</si>
  <si>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</si>
  <si>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</si>
  <si>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</si>
  <si>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</si>
  <si>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</si>
  <si>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</si>
  <si>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</si>
  <si>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</si>
  <si>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</si>
  <si>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</si>
  <si>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</si>
  <si>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</si>
  <si>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</si>
  <si>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</si>
  <si>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</si>
  <si>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</si>
  <si>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</si>
  <si>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</si>
  <si>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</si>
  <si>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</si>
  <si>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</si>
  <si>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</si>
  <si>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</si>
  <si>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</si>
  <si>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</si>
  <si>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</si>
  <si>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</si>
  <si>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</si>
  <si>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</si>
  <si>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</si>
  <si>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</si>
  <si>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</si>
  <si>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</si>
  <si>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</si>
  <si>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</si>
  <si>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</si>
  <si>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</si>
  <si>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</si>
  <si>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</si>
  <si>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</si>
  <si>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</si>
  <si>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</si>
  <si>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</si>
  <si>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</si>
  <si>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</si>
  <si>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</si>
  <si>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</si>
  <si>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</si>
  <si>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</si>
  <si>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</si>
  <si>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</si>
  <si>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</si>
  <si>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</si>
  <si>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</si>
  <si>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</si>
  <si>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</si>
  <si>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</si>
  <si>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</si>
  <si>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</si>
  <si>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</si>
  <si>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</si>
  <si>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</si>
  <si>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</si>
  <si>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</si>
  <si>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</si>
  <si>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</si>
  <si>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</si>
  <si>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</si>
  <si>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</si>
  <si>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</si>
  <si>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</si>
  <si>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</si>
  <si>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</si>
  <si>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</si>
  <si>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</si>
  <si>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</si>
  <si>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</si>
  <si>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</si>
  <si>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</si>
  <si>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</si>
  <si>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</si>
  <si>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</si>
  <si>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</si>
  <si>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</si>
  <si>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</si>
  <si>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</si>
  <si>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</si>
  <si>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</si>
  <si>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</si>
  <si>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</si>
  <si>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</si>
  <si>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</si>
  <si>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</si>
  <si>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</si>
  <si>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</si>
  <si>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</si>
  <si>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</si>
  <si>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</si>
  <si>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</si>
  <si>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</si>
  <si>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</si>
  <si>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</si>
  <si>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</si>
  <si>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</si>
  <si>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</si>
  <si>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</si>
  <si>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</si>
  <si>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</si>
  <si>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</si>
  <si>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</si>
  <si>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</si>
  <si>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</si>
  <si>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</si>
  <si>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</si>
  <si>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</si>
  <si>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</si>
  <si>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</si>
  <si>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</si>
  <si>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</si>
  <si>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</si>
  <si>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</si>
  <si>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</si>
  <si>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</si>
  <si>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</si>
  <si>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</si>
  <si>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</si>
  <si>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</si>
  <si>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</si>
  <si>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</si>
  <si>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</si>
  <si>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</si>
  <si>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</si>
  <si>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</si>
  <si>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</si>
  <si>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</si>
  <si>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</si>
  <si>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</si>
  <si>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</si>
  <si>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</si>
  <si>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</si>
  <si>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</si>
  <si>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</si>
  <si>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</si>
  <si>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</si>
  <si>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</si>
  <si>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</si>
  <si>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</si>
  <si>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</si>
  <si>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</si>
  <si>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</si>
  <si>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</si>
  <si>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</si>
  <si>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</si>
  <si>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</si>
  <si>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</si>
  <si>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</si>
  <si>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</si>
  <si>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</si>
  <si>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</si>
  <si>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</si>
  <si>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</si>
  <si>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</si>
  <si>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</si>
  <si>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</si>
  <si>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</si>
  <si>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</si>
  <si>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</si>
  <si>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</si>
  <si>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</si>
  <si>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</si>
  <si>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</si>
  <si>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</si>
  <si>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</si>
  <si>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</si>
  <si>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</si>
  <si>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</si>
  <si>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</si>
  <si>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</si>
  <si>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</si>
  <si>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</si>
  <si>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</si>
  <si>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</si>
  <si>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</si>
  <si>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</si>
  <si>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</si>
  <si>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</si>
  <si>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</si>
  <si>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</si>
  <si>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</si>
  <si>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</si>
  <si>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</si>
  <si>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</si>
  <si>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</si>
  <si>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</si>
  <si>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</si>
  <si>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</si>
  <si>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</si>
  <si>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</si>
  <si>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</si>
  <si>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</si>
  <si>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</si>
  <si>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</si>
  <si>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</si>
  <si>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</si>
  <si>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</si>
  <si>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</si>
  <si>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</si>
  <si>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</si>
  <si>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</si>
  <si>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</si>
  <si>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</si>
  <si>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</si>
  <si>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</si>
  <si>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</si>
  <si>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</si>
  <si>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</si>
  <si>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</si>
  <si>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</si>
  <si>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</si>
  <si>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</si>
  <si>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</si>
  <si>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</si>
  <si>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</si>
  <si>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</si>
  <si>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</si>
  <si>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</si>
  <si>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</si>
  <si>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</si>
  <si>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</si>
  <si>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</si>
  <si>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</si>
  <si>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</si>
  <si>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</si>
  <si>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</si>
  <si>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</si>
  <si>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</si>
  <si>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</si>
  <si>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</si>
  <si>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</si>
  <si>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</si>
  <si>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</si>
  <si>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</si>
  <si>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</si>
  <si>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</si>
  <si>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</si>
  <si>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</si>
  <si>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</si>
  <si>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</si>
  <si>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</si>
  <si>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</si>
  <si>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</si>
  <si>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</si>
  <si>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</si>
  <si>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</si>
  <si>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</si>
  <si>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</si>
  <si>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</si>
  <si>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</si>
  <si>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</si>
  <si>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</si>
  <si>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</si>
  <si>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</si>
  <si>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</si>
  <si>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</si>
  <si>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</si>
  <si>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</si>
  <si>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</si>
  <si>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</si>
  <si>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</si>
  <si>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</si>
  <si>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</si>
  <si>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</si>
  <si>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</si>
  <si>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</si>
  <si>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</si>
  <si>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</si>
  <si>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</si>
  <si>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</si>
  <si>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</si>
  <si>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</si>
  <si>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</si>
  <si>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</si>
  <si>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</si>
  <si>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</si>
  <si>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</si>
  <si>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</si>
  <si>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</si>
  <si>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</si>
  <si>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</si>
  <si>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</si>
  <si>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</si>
  <si>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</si>
  <si>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</si>
  <si>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</si>
  <si>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</si>
  <si>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</si>
  <si>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</si>
  <si>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</si>
  <si>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</si>
  <si>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</si>
  <si>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</si>
  <si>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</si>
  <si>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</si>
  <si>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</si>
  <si>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</si>
  <si>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</si>
  <si>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</si>
  <si>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</si>
  <si>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</si>
  <si>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</si>
  <si>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</si>
  <si>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</si>
  <si>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</si>
  <si>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</si>
  <si>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</si>
  <si>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</si>
  <si>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</si>
  <si>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</si>
  <si>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</si>
  <si>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</si>
  <si>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</si>
  <si>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</si>
  <si>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</si>
  <si>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</si>
  <si>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</si>
  <si>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</si>
  <si>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</si>
  <si>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</si>
  <si>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</si>
  <si>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</si>
  <si>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</si>
  <si>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</si>
  <si>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</si>
  <si>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</si>
  <si>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</si>
  <si>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</si>
  <si>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</si>
  <si>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</si>
  <si>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</si>
  <si>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</si>
  <si>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</si>
  <si>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</si>
  <si>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</si>
  <si>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</si>
  <si>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</si>
  <si>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</si>
  <si>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</si>
  <si>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</si>
  <si>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</si>
  <si>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</si>
  <si>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</si>
  <si>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</si>
  <si>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</si>
  <si>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</si>
  <si>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</si>
  <si>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</si>
  <si>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</si>
  <si>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</si>
  <si>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</si>
  <si>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</si>
  <si>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</si>
  <si>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</si>
  <si>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</si>
  <si>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</si>
  <si>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</si>
  <si>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</si>
  <si>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</si>
  <si>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</si>
  <si>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</si>
  <si>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</si>
  <si>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</si>
  <si>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</si>
  <si>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</si>
  <si>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</si>
  <si>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</si>
  <si>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</si>
  <si>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</si>
  <si>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</si>
  <si>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</si>
  <si>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</si>
  <si>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</si>
  <si>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</si>
  <si>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</si>
  <si>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</si>
  <si>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</si>
  <si>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</si>
  <si>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</si>
  <si>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</si>
  <si>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</si>
  <si>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</si>
  <si>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</si>
  <si>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</si>
  <si>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</si>
  <si>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</si>
  <si>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</si>
  <si>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</si>
  <si>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</si>
  <si>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</si>
  <si>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</si>
  <si>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</si>
  <si>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</si>
  <si>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</si>
  <si>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</si>
  <si>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</si>
  <si>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</si>
  <si>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</si>
  <si>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</si>
  <si>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</si>
  <si>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</si>
  <si>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</si>
  <si>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</si>
  <si>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</si>
  <si>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</si>
  <si>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</si>
  <si>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</si>
  <si>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</si>
  <si>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</si>
  <si>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</si>
  <si>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</si>
  <si>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</si>
  <si>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</si>
  <si>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</si>
  <si>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</si>
  <si>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</si>
  <si>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</si>
  <si>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</si>
  <si>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</si>
  <si>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</si>
  <si>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</si>
  <si>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</si>
  <si>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</si>
  <si>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</si>
  <si>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</si>
  <si>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</si>
  <si>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</si>
  <si>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</si>
  <si>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</si>
  <si>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</si>
  <si>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</si>
  <si>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</si>
  <si>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</si>
  <si>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</si>
  <si>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</si>
  <si>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</si>
  <si>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</si>
  <si>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</si>
  <si>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</si>
  <si>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</si>
  <si>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</si>
  <si>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</si>
  <si>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</si>
  <si>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</si>
  <si>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</si>
  <si>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</si>
  <si>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</si>
  <si>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</si>
  <si>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</si>
  <si>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</si>
  <si>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</si>
  <si>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</si>
  <si>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</si>
  <si>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</si>
  <si>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</si>
  <si>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</si>
  <si>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</si>
  <si>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</si>
  <si>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</si>
  <si>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</si>
  <si>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</si>
  <si>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</si>
  <si>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</si>
  <si>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</si>
  <si>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</si>
  <si>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</si>
  <si>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</si>
  <si>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</si>
  <si>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</si>
  <si>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</si>
  <si>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</si>
  <si>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</si>
  <si>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</si>
  <si>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</si>
  <si>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</si>
  <si>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</si>
  <si>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</si>
  <si>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</si>
  <si>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</si>
  <si>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</si>
  <si>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</si>
  <si>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</si>
  <si>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</si>
  <si>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</si>
  <si>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</si>
  <si>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</si>
  <si>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</si>
  <si>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</si>
  <si>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</si>
  <si>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</si>
  <si>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</si>
  <si>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</si>
  <si>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</si>
  <si>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</si>
  <si>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</si>
  <si>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</si>
  <si>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</si>
  <si>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</si>
  <si>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</si>
  <si>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</si>
  <si>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</si>
  <si>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</si>
  <si>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</si>
  <si>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</si>
  <si>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</si>
  <si>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</si>
  <si>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</si>
  <si>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</si>
  <si>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</si>
  <si>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</si>
  <si>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</si>
  <si>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</si>
  <si>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</si>
  <si>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</si>
  <si>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</si>
  <si>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</si>
  <si>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</si>
  <si>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</si>
  <si>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</si>
  <si>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</si>
  <si>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</si>
  <si>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</si>
  <si>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</si>
  <si>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</si>
  <si>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</si>
  <si>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</si>
  <si>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</si>
  <si>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</si>
  <si>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</si>
  <si>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</si>
  <si>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</si>
  <si>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</si>
  <si>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</si>
  <si>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</si>
  <si>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</si>
  <si>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</si>
  <si>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</si>
  <si>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</si>
  <si>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</si>
  <si>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</si>
  <si>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</si>
  <si>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</si>
  <si>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</si>
  <si>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</si>
  <si>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</si>
  <si>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</si>
  <si>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</si>
  <si>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</si>
  <si>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</si>
  <si>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</si>
  <si>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</si>
  <si>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</si>
  <si>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</si>
  <si>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</si>
  <si>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</si>
  <si>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</si>
  <si>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</si>
  <si>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</si>
  <si>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</si>
  <si>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</si>
  <si>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</si>
  <si>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</si>
  <si>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</si>
  <si>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</si>
  <si>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</si>
  <si>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</si>
  <si>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</si>
  <si>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</si>
  <si>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</si>
  <si>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</si>
  <si>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</si>
  <si>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</si>
  <si>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</si>
  <si>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</si>
  <si>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</si>
  <si>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</si>
  <si>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</si>
  <si>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</si>
  <si>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</si>
  <si>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</si>
  <si>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</si>
  <si>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</si>
  <si>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</si>
  <si>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</si>
  <si>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</si>
  <si>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</si>
  <si>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</si>
  <si>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</si>
  <si>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</si>
  <si>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</si>
  <si>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</si>
  <si>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</si>
  <si>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</si>
  <si>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</si>
  <si>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</si>
  <si>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</si>
  <si>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</si>
  <si>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</si>
  <si>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</si>
  <si>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</si>
  <si>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</si>
  <si>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</si>
  <si>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</si>
  <si>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</si>
  <si>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</si>
  <si>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</si>
  <si>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</si>
  <si>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</si>
  <si>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</si>
  <si>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</si>
  <si>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</si>
  <si>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</si>
  <si>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</si>
  <si>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</si>
  <si>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</si>
  <si>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</si>
  <si>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</si>
  <si>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</si>
  <si>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</si>
  <si>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</si>
  <si>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</si>
  <si>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</si>
  <si>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</si>
  <si>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</si>
  <si>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</si>
  <si>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</si>
  <si>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</si>
  <si>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</si>
  <si>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</si>
  <si>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</si>
  <si>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</si>
  <si>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</si>
  <si>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</si>
  <si>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</si>
  <si>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</si>
  <si>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</si>
  <si>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</si>
  <si>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</si>
  <si>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</si>
  <si>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</si>
  <si>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</si>
  <si>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</si>
  <si>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</si>
  <si>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</si>
  <si>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</si>
  <si>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</si>
  <si>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</si>
  <si>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</si>
  <si>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</si>
  <si>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</si>
  <si>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</si>
  <si>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</si>
  <si>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</si>
  <si>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</si>
  <si>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</si>
  <si>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</si>
  <si>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</si>
  <si>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</si>
  <si>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</si>
  <si>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</si>
  <si>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</si>
  <si>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</si>
  <si>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</si>
  <si>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</si>
  <si>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</si>
  <si>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</si>
  <si>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</si>
  <si>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</si>
  <si>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</si>
  <si>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</si>
  <si>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</si>
  <si>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</si>
  <si>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</si>
  <si>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</si>
  <si>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</si>
  <si>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</si>
  <si>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</si>
  <si>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</si>
  <si>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</si>
  <si>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</si>
  <si>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</si>
  <si>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</si>
  <si>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</si>
  <si>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</si>
  <si>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</si>
  <si>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</si>
  <si>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</si>
  <si>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</si>
  <si>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</si>
  <si>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</si>
  <si>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</si>
  <si>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</si>
  <si>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</si>
  <si>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</si>
  <si>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</si>
  <si>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</si>
  <si>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</si>
  <si>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</si>
  <si>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</si>
  <si>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</si>
  <si>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</si>
  <si>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</si>
  <si>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</si>
  <si>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</si>
  <si>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</si>
  <si>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</si>
  <si>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</si>
  <si>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</si>
  <si>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</si>
  <si>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</si>
  <si>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</si>
  <si>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</si>
  <si>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</si>
  <si>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</si>
  <si>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</si>
  <si>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</si>
  <si>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</si>
  <si>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</si>
  <si>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</si>
  <si>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</si>
  <si>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</si>
  <si>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</si>
  <si>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</si>
  <si>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</si>
  <si>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</si>
  <si>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</si>
  <si>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</si>
  <si>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</si>
  <si>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</si>
  <si>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</si>
  <si>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</si>
  <si>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</si>
  <si>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</si>
  <si>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</si>
  <si>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</si>
  <si>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</si>
  <si>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</si>
  <si>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</si>
  <si>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</si>
  <si>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</si>
  <si>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</si>
  <si>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</si>
  <si>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</si>
  <si>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</si>
  <si>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</si>
  <si>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</si>
  <si>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</si>
  <si>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</si>
  <si>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</si>
  <si>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</si>
  <si>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</si>
  <si>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</si>
  <si>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</si>
  <si>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</si>
  <si>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</si>
  <si>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</si>
  <si>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</si>
  <si>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</si>
  <si>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</si>
  <si>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</si>
  <si>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</si>
  <si>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</si>
  <si>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</si>
  <si>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</si>
  <si>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</si>
  <si>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</si>
  <si>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</si>
  <si>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</si>
  <si>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</si>
  <si>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</si>
  <si>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</si>
  <si>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</si>
  <si>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</si>
  <si>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</si>
  <si>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</si>
  <si>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</si>
  <si>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</si>
  <si>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</si>
  <si>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</si>
  <si>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</si>
  <si>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</si>
  <si>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</si>
  <si>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</si>
  <si>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</si>
  <si>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</si>
  <si>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</si>
  <si>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</si>
  <si>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</si>
  <si>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</si>
  <si>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</si>
  <si>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</si>
  <si>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</si>
  <si>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</si>
  <si>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</si>
  <si>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</si>
  <si>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</si>
  <si>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</si>
  <si>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</si>
  <si>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</si>
  <si>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</si>
  <si>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</si>
  <si>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</si>
  <si>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</si>
  <si>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</si>
  <si>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</si>
  <si>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</si>
  <si>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</si>
  <si>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</si>
  <si>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</si>
  <si>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</si>
  <si>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</si>
  <si>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</si>
  <si>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</si>
  <si>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</si>
  <si>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</si>
  <si>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</si>
  <si>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</si>
  <si>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</si>
  <si>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</si>
  <si>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</si>
  <si>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</si>
  <si>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</si>
  <si>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</si>
  <si>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</si>
  <si>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</si>
  <si>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</si>
  <si>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</si>
  <si>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</si>
  <si>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</si>
  <si>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</si>
  <si>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</si>
  <si>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</si>
  <si>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</si>
  <si>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</si>
  <si>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</si>
  <si>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</si>
  <si>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</si>
  <si>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</si>
  <si>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</si>
  <si>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</si>
  <si>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</si>
  <si>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</si>
  <si>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</si>
  <si>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</si>
  <si>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</si>
  <si>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</si>
  <si>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</si>
  <si>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</si>
  <si>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</si>
  <si>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</si>
  <si>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</si>
  <si>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</si>
  <si>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</si>
  <si>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</si>
  <si>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</si>
  <si>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</si>
  <si>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</si>
  <si>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</si>
  <si>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</si>
  <si>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</si>
  <si>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</si>
  <si>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</si>
  <si>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</si>
  <si>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</si>
  <si>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</si>
  <si>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</si>
  <si>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</si>
  <si>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</si>
  <si>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</si>
  <si>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</si>
  <si>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</si>
  <si>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</si>
  <si>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</si>
  <si>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</si>
  <si>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</si>
  <si>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</si>
  <si>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</si>
  <si>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</si>
  <si>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</si>
  <si>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</si>
  <si>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</si>
  <si>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</si>
  <si>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</si>
  <si>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</si>
  <si>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</si>
  <si>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</si>
  <si>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</si>
  <si>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</si>
  <si>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</si>
  <si>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</si>
  <si>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</si>
  <si>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</si>
  <si>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</si>
  <si>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</si>
  <si>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</si>
  <si>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</si>
  <si>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</si>
  <si>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</si>
  <si>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</si>
  <si>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</si>
  <si>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</si>
  <si>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</si>
  <si>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</si>
  <si>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</si>
  <si>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</si>
  <si>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</si>
  <si>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</si>
  <si>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</si>
  <si>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</si>
  <si>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</si>
  <si>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</si>
  <si>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</si>
  <si>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</si>
  <si>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</si>
  <si>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</si>
  <si>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</si>
  <si>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</si>
  <si>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</si>
  <si>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</si>
  <si>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</si>
  <si>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</si>
  <si>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</si>
  <si>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</si>
  <si>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</si>
  <si>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</si>
  <si>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</si>
  <si>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</si>
  <si>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</si>
  <si>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</si>
  <si>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</si>
  <si>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</si>
  <si>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</si>
  <si>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</si>
  <si>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</si>
  <si>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</si>
  <si>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</si>
  <si>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</si>
  <si>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</si>
  <si>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</si>
  <si>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</si>
  <si>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</si>
  <si>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</si>
  <si>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</si>
  <si>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</si>
  <si>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</si>
  <si>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</si>
  <si>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</si>
  <si>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</si>
  <si>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</si>
  <si>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</si>
  <si>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</si>
  <si>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</si>
  <si>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</si>
  <si>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</si>
  <si>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</si>
  <si>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</si>
  <si>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</si>
  <si>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</si>
  <si>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</si>
  <si>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</si>
  <si>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</si>
  <si>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</si>
  <si>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</si>
  <si>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</si>
  <si>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</si>
  <si>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</si>
  <si>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</si>
  <si>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</si>
  <si>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</si>
  <si>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</si>
  <si>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</si>
  <si>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</si>
  <si>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</si>
  <si>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</si>
  <si>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</si>
  <si>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</si>
  <si>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</si>
  <si>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</si>
  <si>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</si>
  <si>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</si>
  <si>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</si>
  <si>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</si>
  <si>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</si>
  <si>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</si>
  <si>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</si>
  <si>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</si>
  <si>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</si>
  <si>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</si>
  <si>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</si>
  <si>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</si>
  <si>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</si>
  <si>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</si>
  <si>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</si>
  <si>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</si>
  <si>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</si>
  <si>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</si>
  <si>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</si>
  <si>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</si>
  <si>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</si>
  <si>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</si>
  <si>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</si>
  <si>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</si>
  <si>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</si>
  <si>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</si>
  <si>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</si>
  <si>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</si>
  <si>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</si>
  <si>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</si>
  <si>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</si>
  <si>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</si>
  <si>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</si>
  <si>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</si>
  <si>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</si>
  <si>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</si>
  <si>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</si>
  <si>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</si>
  <si>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</si>
  <si>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</si>
  <si>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</si>
  <si>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</si>
  <si>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</si>
  <si>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</si>
  <si>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</si>
  <si>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</si>
  <si>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</si>
  <si>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</si>
  <si>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</si>
  <si>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</si>
  <si>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</si>
  <si>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</si>
  <si>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</si>
  <si>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</si>
  <si>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</si>
  <si>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</si>
  <si>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</si>
  <si>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</si>
  <si>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</si>
  <si>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</si>
  <si>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</si>
  <si>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</si>
  <si>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</si>
  <si>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</si>
  <si>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</si>
  <si>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</si>
  <si>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</si>
  <si>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</si>
  <si>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</si>
  <si>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</si>
  <si>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</si>
  <si>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</si>
  <si>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</si>
  <si>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</si>
  <si>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</si>
  <si>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</si>
  <si>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</si>
  <si>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</si>
  <si>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</si>
  <si>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</si>
  <si>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</si>
  <si>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</si>
  <si>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</si>
  <si>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</si>
  <si>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</si>
  <si>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</si>
  <si>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</si>
  <si>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</si>
  <si>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</si>
  <si>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</si>
  <si>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</si>
  <si>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</si>
  <si>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</si>
  <si>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</si>
  <si>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</si>
  <si>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</si>
  <si>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</si>
  <si>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</si>
  <si>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</si>
  <si>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</si>
  <si>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</si>
  <si>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</si>
  <si>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</si>
  <si>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</si>
  <si>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</si>
  <si>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</si>
  <si>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</si>
  <si>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</si>
  <si>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</si>
  <si>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</si>
  <si>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</si>
  <si>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</si>
  <si>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</si>
  <si>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</si>
  <si>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</si>
  <si>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</si>
  <si>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</si>
  <si>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</si>
  <si>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</si>
  <si>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</si>
  <si>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</si>
  <si>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</si>
  <si>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</si>
  <si>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</si>
  <si>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</si>
  <si>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</si>
  <si>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</si>
  <si>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</si>
  <si>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</si>
  <si>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</si>
  <si>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</si>
  <si>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</si>
  <si>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</si>
  <si>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</si>
  <si>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</si>
  <si>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</si>
  <si>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</si>
  <si>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</si>
  <si>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</si>
  <si>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</si>
  <si>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</si>
  <si>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</si>
  <si>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</si>
  <si>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</si>
  <si>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</si>
  <si>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</si>
  <si>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</si>
  <si>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</si>
  <si>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</si>
  <si>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</si>
  <si>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</si>
  <si>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</si>
  <si>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</si>
  <si>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</si>
  <si>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</si>
  <si>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</si>
  <si>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</si>
  <si>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</si>
  <si>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</si>
  <si>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</si>
  <si>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</si>
  <si>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</si>
  <si>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</si>
  <si>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</si>
  <si>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</si>
  <si>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</si>
  <si>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</si>
  <si>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</si>
  <si>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</si>
  <si>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</si>
  <si>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</si>
  <si>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</si>
  <si>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</si>
  <si>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</si>
  <si>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</si>
  <si>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</si>
  <si>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</si>
  <si>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</si>
  <si>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</si>
  <si>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</si>
  <si>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</si>
  <si>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</si>
  <si>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</si>
  <si>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</si>
  <si>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</si>
  <si>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</si>
  <si>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</si>
  <si>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</si>
  <si>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</si>
  <si>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</si>
  <si>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</si>
  <si>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</si>
  <si>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</si>
  <si>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</si>
  <si>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</si>
  <si>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</si>
  <si>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</si>
  <si>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</si>
  <si>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</si>
  <si>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</si>
  <si>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</si>
  <si>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</si>
  <si>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</si>
  <si>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</si>
  <si>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</si>
  <si>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</si>
  <si>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</si>
  <si>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</si>
  <si>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</si>
  <si>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</si>
  <si>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</si>
  <si>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</si>
  <si>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</si>
  <si>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</si>
  <si>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</si>
  <si>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</si>
  <si>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</si>
  <si>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</si>
  <si>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</si>
  <si>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</si>
  <si>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</si>
  <si>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</si>
  <si>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</si>
  <si>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</si>
  <si>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</si>
  <si>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</si>
  <si>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</si>
  <si>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</si>
  <si>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</si>
  <si>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</si>
  <si>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</si>
  <si>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</si>
  <si>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</si>
  <si>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</si>
  <si>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</si>
  <si>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</si>
  <si>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</si>
  <si>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</si>
  <si>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</si>
  <si>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</si>
  <si>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</si>
  <si>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</si>
  <si>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</si>
  <si>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</si>
  <si>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</si>
  <si>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</si>
  <si>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</si>
  <si>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</si>
  <si>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</si>
  <si>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</si>
  <si>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</si>
  <si>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</si>
  <si>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</si>
  <si>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</si>
  <si>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</si>
  <si>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</si>
  <si>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</si>
  <si>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</si>
  <si>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</si>
  <si>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</si>
  <si>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</si>
  <si>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</si>
  <si>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</si>
  <si>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</si>
  <si>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</si>
  <si>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</si>
  <si>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</si>
  <si>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</si>
  <si>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</si>
  <si>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</si>
  <si>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</si>
  <si>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</si>
  <si>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</si>
  <si>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</si>
  <si>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</si>
  <si>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</si>
  <si>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</si>
  <si>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</si>
  <si>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</si>
  <si>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</si>
  <si>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</si>
  <si>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</si>
  <si>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</si>
  <si>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</si>
  <si>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</si>
  <si>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</si>
  <si>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</si>
  <si>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</si>
  <si>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</si>
  <si>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</si>
  <si>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</si>
  <si>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</si>
  <si>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</si>
  <si>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</si>
  <si>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</si>
  <si>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</si>
  <si>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</si>
  <si>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</si>
  <si>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</si>
  <si>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</si>
  <si>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</si>
  <si>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</si>
  <si>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</si>
  <si>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</si>
  <si>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</si>
  <si>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</si>
  <si>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</si>
  <si>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</si>
  <si>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</si>
  <si>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</si>
  <si>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</si>
  <si>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</si>
  <si>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</si>
  <si>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</si>
  <si>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</si>
  <si>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</si>
  <si>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</si>
  <si>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</si>
  <si>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</si>
  <si>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</si>
  <si>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</si>
  <si>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</si>
  <si>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</si>
  <si>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</si>
  <si>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</si>
  <si>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</si>
  <si>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</si>
  <si>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</si>
  <si>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</si>
  <si>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</si>
  <si>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</si>
  <si>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</si>
  <si>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</si>
  <si>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</si>
  <si>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</si>
  <si>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</si>
  <si>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</si>
  <si>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</si>
  <si>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</si>
  <si>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</si>
  <si>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</si>
  <si>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</si>
  <si>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</si>
  <si>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</si>
  <si>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</si>
  <si>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</si>
  <si>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</si>
  <si>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</si>
  <si>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</si>
  <si>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</si>
  <si>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</si>
  <si>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</si>
  <si>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</si>
  <si>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</si>
  <si>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</si>
  <si>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</si>
  <si>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</si>
  <si>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</si>
  <si>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</si>
  <si>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</si>
  <si>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</si>
  <si>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</si>
  <si>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</si>
  <si>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</si>
  <si>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</si>
  <si>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</si>
  <si>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</si>
  <si>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</si>
  <si>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</si>
  <si>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</si>
  <si>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</si>
  <si>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</si>
  <si>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</si>
  <si>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</si>
  <si>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</si>
  <si>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</si>
  <si>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</si>
  <si>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</si>
  <si>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</si>
  <si>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</si>
  <si>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</si>
  <si>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</si>
  <si>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</si>
  <si>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</si>
  <si>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</si>
  <si>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</si>
  <si>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</si>
  <si>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</si>
  <si>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</si>
  <si>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</si>
  <si>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</si>
  <si>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</si>
  <si>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</si>
  <si>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</si>
  <si>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</si>
  <si>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</si>
  <si>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</si>
  <si>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</si>
  <si>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</si>
  <si>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</si>
  <si>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</si>
  <si>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</si>
  <si>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</si>
  <si>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</si>
  <si>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</si>
  <si>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</si>
  <si>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</si>
  <si>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</si>
  <si>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</si>
  <si>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</si>
  <si>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</si>
  <si>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</si>
  <si>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</si>
  <si>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</si>
  <si>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</si>
  <si>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</si>
  <si>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</si>
  <si>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</si>
  <si>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</si>
  <si>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</si>
  <si>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</si>
  <si>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</si>
  <si>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</si>
  <si>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</si>
  <si>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</si>
  <si>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</si>
  <si>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</si>
  <si>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</si>
  <si>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</si>
  <si>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</si>
  <si>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</si>
  <si>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</si>
  <si>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</si>
  <si>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</si>
  <si>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</si>
  <si>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</si>
  <si>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</si>
  <si>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</si>
  <si>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</si>
  <si>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</si>
  <si>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</si>
  <si>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</si>
  <si>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</si>
  <si>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</si>
  <si>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</si>
  <si>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</si>
  <si>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</si>
  <si>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</si>
  <si>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</si>
  <si>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</si>
  <si>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</si>
  <si>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</si>
  <si>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</si>
  <si>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</si>
  <si>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</si>
  <si>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</si>
  <si>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</si>
  <si>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</si>
  <si>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</si>
  <si>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</si>
  <si>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</si>
  <si>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</si>
  <si>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</si>
  <si>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</si>
  <si>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</si>
  <si>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</si>
  <si>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</si>
  <si>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</si>
  <si>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</si>
  <si>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</si>
  <si>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</si>
  <si>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</si>
  <si>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</si>
  <si>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</si>
  <si>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</si>
  <si>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</si>
  <si>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</si>
  <si>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</si>
  <si>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</si>
  <si>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</si>
  <si>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</si>
  <si>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</si>
  <si>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</si>
  <si>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</si>
  <si>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</si>
  <si>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</si>
  <si>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</si>
  <si>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</si>
  <si>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</si>
  <si>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</si>
  <si>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</si>
  <si>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</si>
  <si>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</si>
  <si>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</si>
  <si>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</si>
  <si>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</si>
  <si>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</si>
  <si>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</si>
  <si>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</si>
  <si>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</si>
  <si>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</si>
  <si>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</si>
  <si>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</si>
  <si>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</si>
  <si>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</si>
  <si>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</si>
  <si>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</si>
  <si>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</si>
  <si>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</si>
  <si>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</si>
  <si>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</si>
  <si>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</si>
  <si>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</si>
  <si>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</si>
  <si>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</si>
  <si>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</si>
  <si>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</si>
  <si>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</si>
  <si>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</si>
  <si>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</si>
  <si>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</si>
  <si>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</si>
  <si>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</si>
  <si>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</si>
  <si>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</si>
  <si>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</si>
  <si>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</si>
  <si>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</si>
  <si>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</si>
  <si>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</si>
  <si>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</si>
  <si>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</si>
  <si>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</si>
  <si>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</si>
  <si>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</si>
  <si>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</si>
  <si>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</si>
  <si>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</si>
  <si>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</si>
  <si>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</si>
  <si>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</si>
  <si>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</si>
  <si>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</si>
  <si>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</si>
  <si>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</si>
  <si>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</si>
  <si>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</si>
  <si>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</si>
  <si>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</si>
  <si>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</si>
  <si>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</si>
  <si>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</si>
  <si>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</si>
  <si>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</si>
  <si>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</si>
  <si>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</si>
  <si>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</si>
  <si>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</si>
  <si>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</si>
  <si>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</si>
  <si>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</si>
  <si>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</si>
  <si>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</si>
  <si>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</si>
  <si>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</si>
  <si>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</si>
  <si>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</si>
  <si>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</si>
  <si>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</si>
  <si>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</si>
  <si>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</si>
  <si>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</si>
  <si>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</si>
  <si>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</si>
  <si>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</si>
  <si>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</si>
  <si>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</si>
  <si>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</si>
  <si>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</si>
  <si>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</si>
  <si>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</si>
  <si>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</si>
  <si>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</si>
  <si>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</si>
  <si>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</si>
  <si>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</si>
  <si>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</si>
  <si>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</si>
  <si>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</si>
  <si>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</si>
  <si>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</si>
  <si>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</si>
  <si>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</si>
  <si>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</si>
  <si>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</si>
  <si>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</si>
  <si>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</si>
  <si>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</si>
  <si>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</si>
  <si>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</si>
  <si>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</si>
  <si>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</si>
  <si>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</si>
  <si>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</si>
  <si>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</si>
  <si>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</si>
  <si>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</si>
  <si>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</si>
  <si>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</si>
  <si>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</si>
  <si>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</si>
  <si>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</si>
  <si>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</si>
  <si>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</si>
  <si>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</si>
  <si>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</si>
  <si>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</si>
  <si>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</si>
  <si>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</si>
  <si>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</si>
  <si>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</si>
  <si>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</si>
  <si>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</si>
  <si>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</si>
  <si>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</si>
  <si>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</si>
  <si>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</si>
  <si>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</si>
  <si>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</si>
  <si>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</si>
  <si>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</si>
  <si>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</si>
  <si>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</si>
  <si>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</si>
  <si>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</si>
  <si>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</si>
  <si>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</si>
  <si>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</si>
  <si>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</si>
  <si>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</si>
  <si>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</si>
  <si>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</si>
  <si>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</si>
  <si>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</si>
  <si>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</si>
  <si>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</si>
  <si>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</si>
  <si>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</si>
  <si>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</si>
  <si>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</si>
  <si>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</si>
  <si>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</si>
  <si>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</si>
  <si>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</si>
  <si>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</si>
  <si>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</si>
  <si>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</si>
  <si>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</si>
  <si>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</si>
  <si>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</si>
  <si>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</si>
  <si>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</si>
  <si>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</si>
  <si>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</si>
  <si>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</si>
  <si>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</si>
  <si>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</si>
  <si>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</si>
  <si>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</si>
  <si>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</si>
  <si>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</si>
  <si>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</si>
  <si>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</si>
  <si>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</si>
  <si>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</si>
  <si>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</si>
  <si>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</si>
  <si>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</si>
  <si>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</si>
  <si>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</si>
  <si>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</si>
  <si>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</si>
  <si>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</si>
  <si>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</si>
  <si>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</si>
  <si>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</si>
  <si>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</si>
  <si>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</si>
  <si>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</si>
  <si>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</si>
  <si>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</si>
  <si>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</si>
  <si>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</si>
  <si>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</si>
  <si>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</si>
  <si>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</si>
  <si>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</si>
  <si>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</si>
  <si>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</si>
  <si>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</si>
  <si>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</si>
  <si>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</si>
  <si>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</si>
  <si>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</si>
  <si>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</si>
  <si>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</si>
  <si>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</si>
  <si>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</si>
  <si>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</si>
  <si>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</si>
  <si>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</si>
  <si>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</si>
  <si>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</si>
  <si>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</si>
  <si>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</si>
  <si>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</si>
  <si>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</si>
  <si>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</si>
  <si>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</si>
  <si>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</si>
  <si>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</si>
  <si>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</si>
  <si>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</si>
  <si>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</si>
  <si>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</si>
  <si>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</si>
  <si>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</si>
  <si>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</si>
  <si>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</si>
  <si>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</si>
  <si>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</si>
  <si>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</si>
  <si>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</si>
  <si>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</si>
  <si>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</si>
  <si>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</si>
  <si>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</si>
  <si>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</si>
  <si>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</si>
  <si>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</si>
  <si>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</si>
  <si>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</si>
  <si>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</si>
  <si>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</si>
  <si>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</si>
  <si>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</si>
  <si>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</si>
  <si>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</si>
  <si>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</si>
  <si>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</si>
  <si>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</si>
  <si>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</si>
  <si>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</si>
  <si>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</si>
  <si>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</si>
  <si>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</si>
  <si>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</si>
  <si>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</si>
  <si>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</si>
  <si>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</si>
  <si>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</si>
  <si>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</si>
  <si>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</si>
  <si>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</si>
  <si>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</si>
  <si>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</si>
  <si>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</si>
  <si>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</si>
  <si>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</si>
  <si>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</si>
  <si>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</si>
  <si>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</si>
  <si>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</si>
  <si>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</si>
  <si>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</si>
  <si>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</si>
  <si>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</si>
  <si>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</si>
  <si>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</si>
  <si>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</si>
  <si>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</si>
  <si>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</si>
  <si>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</si>
  <si>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</si>
  <si>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</si>
  <si>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</si>
  <si>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</si>
  <si>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</si>
  <si>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</si>
  <si>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</si>
  <si>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</si>
  <si>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</si>
  <si>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</si>
  <si>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</si>
  <si>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</si>
  <si>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</si>
  <si>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</si>
  <si>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</si>
  <si>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</si>
  <si>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</si>
  <si>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</si>
  <si>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</si>
  <si>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</si>
  <si>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</si>
  <si>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</si>
  <si>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</si>
  <si>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</si>
  <si>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</si>
  <si>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</si>
  <si>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</si>
  <si>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</si>
  <si>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</si>
  <si>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</si>
  <si>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</si>
  <si>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</si>
  <si>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</si>
  <si>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</si>
  <si>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</si>
  <si>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</si>
  <si>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</si>
  <si>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</si>
  <si>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</si>
  <si>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</si>
  <si>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</si>
  <si>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</si>
  <si>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</si>
  <si>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</si>
  <si>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</si>
  <si>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</si>
  <si>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</si>
  <si>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</si>
  <si>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</si>
  <si>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</si>
  <si>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</si>
  <si>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</si>
  <si>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</si>
  <si>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</si>
  <si>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</si>
  <si>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</si>
  <si>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</si>
  <si>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</si>
  <si>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</si>
  <si>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</si>
  <si>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</si>
  <si>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</si>
  <si>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</si>
  <si>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</si>
  <si>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</si>
  <si>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</si>
  <si>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</si>
  <si>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</si>
  <si>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</si>
  <si>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</si>
  <si>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</si>
  <si>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</si>
  <si>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</si>
  <si>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</si>
  <si>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</si>
  <si>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</si>
  <si>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</si>
  <si>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</si>
  <si>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</si>
  <si>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</si>
  <si>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</si>
  <si>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</si>
  <si>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</si>
  <si>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</si>
  <si>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</si>
  <si>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</si>
  <si>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</si>
  <si>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</si>
  <si>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</si>
  <si>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</si>
  <si>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</si>
  <si>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</si>
  <si>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</si>
  <si>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</si>
  <si>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</si>
  <si>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</si>
  <si>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</si>
  <si>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</si>
  <si>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</si>
  <si>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</si>
  <si>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</si>
  <si>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</si>
  <si>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</si>
  <si>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</si>
  <si>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</si>
  <si>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</si>
  <si>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</si>
  <si>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</si>
  <si>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</si>
  <si>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</si>
  <si>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</si>
  <si>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</si>
  <si>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</si>
  <si>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</si>
  <si>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</si>
  <si>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</si>
  <si>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</si>
  <si>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</si>
  <si>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</si>
  <si>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</si>
  <si>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</si>
  <si>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</si>
  <si>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</si>
  <si>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</si>
  <si>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</si>
  <si>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</si>
  <si>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</si>
  <si>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</si>
  <si>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</si>
  <si>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</si>
  <si>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</si>
  <si>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</si>
  <si>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</si>
  <si>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</si>
  <si>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</si>
  <si>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</si>
  <si>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</si>
  <si>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</si>
  <si>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</si>
  <si>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</si>
  <si>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</si>
  <si>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</si>
  <si>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</si>
  <si>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</si>
  <si>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</si>
  <si>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</si>
  <si>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</si>
  <si>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</si>
  <si>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</si>
  <si>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</si>
  <si>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</si>
  <si>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</si>
  <si>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</si>
  <si>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</si>
  <si>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</si>
  <si>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</si>
  <si>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</si>
  <si>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</si>
  <si>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</si>
  <si>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</si>
  <si>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</si>
  <si>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</si>
  <si>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</si>
  <si>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</si>
  <si>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</si>
  <si>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</si>
  <si>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</si>
  <si>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</si>
  <si>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</si>
  <si>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</si>
  <si>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</si>
  <si>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</si>
  <si>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</si>
  <si>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</si>
  <si>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</si>
  <si>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</si>
  <si>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</si>
  <si>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</si>
  <si>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</si>
  <si>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</si>
  <si>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</si>
  <si>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</si>
  <si>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</si>
  <si>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</si>
  <si>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</si>
  <si>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</si>
  <si>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</si>
  <si>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</si>
  <si>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</si>
  <si>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</si>
  <si>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</si>
  <si>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</si>
  <si>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</si>
  <si>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</si>
  <si>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</si>
  <si>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</si>
  <si>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</si>
  <si>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</si>
  <si>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</si>
  <si>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</si>
  <si>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</si>
  <si>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</si>
  <si>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</si>
  <si>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</si>
  <si>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</si>
  <si>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</si>
  <si>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</si>
  <si>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</si>
  <si>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</si>
  <si>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</si>
  <si>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</si>
  <si>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</si>
  <si>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</si>
  <si>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</si>
  <si>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</si>
  <si>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</si>
  <si>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</si>
  <si>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</si>
  <si>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</si>
  <si>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</si>
  <si>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</si>
  <si>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</si>
  <si>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</si>
  <si>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</si>
  <si>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</si>
  <si>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</si>
  <si>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</si>
  <si>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</si>
  <si>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</si>
  <si>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</si>
  <si>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</si>
  <si>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</si>
  <si>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</si>
  <si>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</si>
  <si>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</si>
  <si>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</si>
  <si>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</si>
  <si>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</si>
  <si>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</si>
  <si>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</si>
  <si>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</si>
  <si>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</si>
  <si>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</si>
  <si>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</si>
  <si>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</si>
  <si>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</si>
  <si>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</si>
  <si>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</si>
  <si>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</si>
  <si>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</si>
  <si>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</si>
  <si>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</si>
  <si>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</si>
  <si>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</si>
  <si>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</si>
  <si>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</si>
  <si>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</si>
  <si>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</si>
  <si>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</si>
  <si>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</si>
  <si>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</si>
  <si>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</si>
  <si>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</si>
  <si>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</si>
  <si>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</si>
  <si>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</si>
  <si>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</si>
  <si>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</si>
  <si>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</si>
  <si>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</si>
  <si>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</si>
  <si>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</si>
  <si>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</si>
  <si>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</si>
  <si>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</si>
  <si>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</si>
  <si>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</si>
  <si>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</si>
  <si>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</si>
  <si>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</si>
  <si>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</si>
  <si>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</si>
  <si>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</si>
  <si>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</si>
  <si>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</si>
  <si>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</si>
  <si>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</si>
  <si>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</si>
  <si>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</si>
  <si>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</si>
  <si>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</si>
  <si>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</si>
  <si>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</si>
  <si>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</si>
  <si>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</si>
  <si>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</si>
  <si>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</si>
  <si>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</si>
  <si>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</si>
  <si>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</si>
  <si>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</si>
  <si>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</si>
  <si>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</si>
  <si>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</si>
  <si>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</si>
  <si>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</si>
  <si>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</si>
  <si>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</si>
  <si>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</si>
  <si>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</si>
  <si>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</si>
  <si>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</si>
  <si>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</si>
  <si>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</si>
  <si>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</si>
  <si>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</si>
  <si>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</si>
  <si>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</si>
  <si>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</si>
  <si>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</si>
  <si>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</si>
  <si>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</si>
  <si>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</si>
  <si>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</si>
  <si>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</si>
  <si>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</si>
  <si>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</si>
  <si>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</si>
  <si>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</si>
  <si>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</si>
  <si>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</si>
  <si>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</si>
  <si>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</si>
  <si>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</si>
  <si>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</si>
  <si>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</si>
  <si>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</si>
  <si>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</si>
  <si>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</si>
  <si>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</si>
  <si>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</si>
  <si>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</si>
  <si>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</si>
  <si>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</si>
  <si>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</si>
  <si>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</si>
  <si>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</si>
  <si>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</si>
  <si>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</si>
  <si>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</si>
  <si>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</si>
  <si>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</si>
  <si>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</si>
  <si>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</si>
  <si>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</si>
  <si>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</si>
  <si>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</si>
  <si>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</si>
  <si>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</si>
  <si>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</si>
  <si>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</si>
  <si>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</si>
  <si>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</si>
  <si>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</si>
  <si>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</si>
  <si>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</si>
  <si>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</si>
  <si>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</si>
  <si>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</si>
  <si>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</si>
  <si>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</si>
  <si>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</si>
  <si>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</si>
  <si>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</si>
  <si>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</si>
  <si>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</si>
  <si>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</si>
  <si>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</si>
  <si>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</si>
  <si>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</si>
  <si>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</si>
  <si>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</si>
  <si>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</si>
  <si>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</si>
  <si>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</si>
  <si>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</si>
  <si>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</si>
  <si>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</si>
  <si>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</si>
  <si>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</si>
  <si>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</si>
  <si>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</si>
  <si>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</si>
  <si>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</si>
  <si>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</si>
  <si>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</si>
  <si>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</si>
  <si>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</si>
  <si>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</si>
  <si>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</si>
  <si>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</si>
  <si>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</si>
  <si>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</si>
  <si>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</si>
  <si>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</si>
  <si>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</si>
  <si>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</si>
  <si>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</si>
  <si>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</si>
  <si>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</si>
  <si>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</si>
  <si>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</si>
  <si>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</si>
  <si>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</si>
  <si>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</si>
  <si>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</si>
  <si>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</si>
  <si>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</si>
  <si>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</si>
  <si>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</si>
  <si>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</si>
  <si>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</si>
  <si>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</si>
  <si>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</si>
  <si>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</si>
  <si>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</si>
  <si>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</si>
  <si>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</si>
  <si>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</si>
  <si>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</si>
  <si>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</si>
  <si>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</si>
  <si>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</si>
  <si>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</si>
  <si>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</si>
  <si>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</si>
  <si>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</si>
  <si>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</si>
  <si>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</si>
  <si>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</si>
  <si>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</si>
  <si>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</si>
  <si>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</si>
  <si>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</si>
  <si>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</si>
  <si>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</si>
  <si>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</si>
  <si>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</si>
  <si>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</si>
  <si>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</si>
  <si>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</si>
  <si>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</si>
  <si>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</si>
  <si>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</si>
  <si>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</si>
  <si>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</si>
  <si>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</si>
  <si>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</si>
  <si>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</si>
  <si>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</si>
  <si>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</si>
  <si>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</si>
  <si>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</si>
  <si>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</si>
  <si>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</si>
  <si>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</si>
  <si>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</si>
  <si>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</si>
  <si>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</si>
  <si>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</si>
  <si>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</si>
  <si>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</si>
  <si>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</si>
  <si>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</si>
  <si>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</si>
  <si>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</si>
  <si>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</si>
  <si>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</si>
  <si>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</si>
  <si>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</si>
  <si>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</si>
  <si>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</si>
  <si>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</si>
  <si>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</si>
  <si>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</si>
  <si>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</si>
  <si>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</si>
  <si>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</si>
  <si>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</si>
  <si>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</si>
  <si>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</si>
  <si>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</si>
  <si>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</si>
  <si>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</si>
  <si>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</si>
  <si>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</si>
  <si>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</si>
  <si>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</si>
  <si>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</si>
  <si>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</si>
  <si>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</si>
  <si>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</si>
  <si>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</si>
  <si>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</si>
  <si>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</si>
  <si>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</si>
  <si>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</si>
  <si>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</si>
  <si>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</si>
  <si>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</si>
  <si>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</si>
  <si>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</si>
  <si>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</si>
  <si>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</si>
  <si>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</si>
  <si>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</si>
  <si>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</si>
  <si>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</si>
  <si>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</si>
  <si>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</si>
  <si>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</si>
  <si>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</si>
  <si>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</si>
  <si>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</si>
  <si>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</si>
  <si>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</si>
  <si>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</si>
  <si>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</si>
  <si>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</si>
  <si>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</si>
  <si>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</si>
  <si>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</si>
  <si>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</si>
  <si>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</si>
  <si>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</si>
  <si>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</si>
  <si>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</si>
  <si>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</si>
  <si>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</si>
  <si>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</si>
  <si>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</si>
  <si>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</si>
  <si>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</si>
  <si>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</si>
  <si>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</si>
  <si>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</si>
  <si>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</si>
  <si>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</si>
  <si>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</si>
  <si>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</si>
  <si>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</si>
  <si>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</si>
  <si>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</si>
  <si>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</si>
  <si>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</si>
  <si>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</si>
  <si>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</si>
  <si>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</si>
  <si>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</si>
  <si>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</si>
  <si>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</si>
  <si>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</si>
  <si>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</si>
  <si>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</si>
  <si>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</si>
  <si>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</si>
  <si>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</si>
  <si>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</si>
  <si>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</si>
  <si>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</si>
  <si>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</si>
  <si>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</si>
  <si>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</si>
  <si>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</si>
  <si>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</si>
  <si>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</si>
  <si>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</si>
  <si>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</si>
  <si>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</si>
  <si>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</si>
  <si>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</si>
  <si>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</si>
  <si>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</si>
  <si>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</si>
  <si>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</si>
  <si>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</si>
  <si>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</si>
  <si>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</si>
  <si>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</si>
  <si>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</si>
  <si>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</si>
  <si>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</si>
  <si>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</si>
  <si>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</si>
  <si>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</si>
  <si>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</si>
  <si>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</si>
  <si>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</si>
  <si>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</si>
  <si>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</si>
  <si>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</si>
  <si>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</si>
  <si>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</si>
  <si>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</si>
  <si>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</si>
  <si>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</si>
  <si>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</si>
  <si>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</si>
  <si>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</si>
  <si>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</si>
  <si>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</si>
  <si>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</si>
  <si>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</si>
  <si>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</si>
  <si>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</si>
  <si>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</si>
  <si>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</si>
  <si>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</si>
  <si>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</si>
  <si>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</si>
  <si>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</si>
  <si>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</si>
  <si>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</si>
  <si>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</si>
  <si>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</si>
  <si>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</si>
  <si>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</si>
  <si>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</si>
  <si>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</si>
  <si>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</si>
  <si>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</si>
  <si>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</si>
  <si>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</si>
  <si>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</si>
  <si>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</si>
  <si>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</si>
  <si>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</si>
  <si>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</si>
  <si>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</si>
  <si>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</si>
  <si>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</si>
  <si>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</si>
  <si>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</si>
  <si>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</si>
  <si>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</si>
  <si>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</si>
  <si>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</si>
  <si>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</si>
  <si>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</si>
  <si>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</si>
  <si>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</si>
  <si>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</si>
  <si>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</si>
  <si>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</si>
  <si>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</si>
  <si>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</si>
  <si>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</si>
  <si>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</si>
  <si>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</si>
  <si>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</si>
  <si>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</si>
  <si>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</si>
  <si>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</si>
  <si>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</si>
  <si>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</si>
  <si>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</si>
  <si>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</si>
  <si>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</si>
  <si>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</si>
  <si>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</si>
  <si>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</si>
  <si>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</si>
  <si>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</si>
  <si>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</si>
  <si>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</si>
  <si>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</si>
  <si>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</si>
  <si>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</si>
  <si>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</si>
  <si>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</si>
  <si>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</si>
  <si>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</si>
  <si>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</si>
  <si>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</si>
  <si>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</si>
  <si>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</si>
  <si>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</si>
  <si>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</si>
  <si>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</si>
  <si>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</si>
  <si>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</si>
  <si>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</si>
  <si>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</si>
  <si>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</si>
  <si>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</si>
  <si>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</si>
  <si>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</si>
  <si>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</si>
  <si>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</si>
  <si>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</si>
  <si>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</si>
  <si>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</si>
  <si>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</si>
  <si>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</si>
  <si>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</si>
  <si>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</si>
  <si>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</si>
  <si>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</si>
  <si>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</si>
  <si>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</si>
  <si>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</si>
  <si>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</si>
  <si>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</si>
  <si>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</si>
  <si>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</si>
  <si>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</si>
  <si>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</si>
  <si>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</si>
  <si>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</si>
  <si>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</si>
  <si>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</si>
  <si>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</si>
  <si>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</si>
  <si>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</si>
  <si>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</si>
  <si>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</si>
  <si>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</si>
  <si>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</si>
  <si>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</si>
  <si>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</si>
  <si>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</si>
  <si>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</si>
  <si>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</si>
  <si>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</si>
  <si>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</si>
  <si>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</si>
  <si>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</si>
  <si>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</si>
  <si>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</si>
  <si>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</si>
  <si>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</si>
  <si>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</si>
  <si>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</si>
  <si>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</si>
  <si>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</si>
  <si>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</si>
  <si>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</si>
  <si>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</si>
  <si>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</si>
  <si>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</si>
  <si>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</si>
  <si>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</si>
  <si>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</si>
  <si>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</si>
  <si>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</si>
  <si>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</si>
  <si>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</si>
  <si>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</si>
  <si>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</si>
  <si>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</si>
  <si>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</si>
  <si>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</si>
  <si>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</si>
  <si>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</si>
  <si>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</si>
  <si>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</si>
  <si>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</si>
  <si>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</si>
  <si>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</si>
  <si>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</si>
  <si>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</si>
  <si>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</si>
  <si>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</si>
  <si>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</si>
  <si>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</si>
  <si>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</si>
  <si>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</si>
  <si>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</si>
  <si>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</si>
  <si>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</si>
  <si>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</si>
  <si>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</si>
  <si>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</si>
  <si>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</si>
  <si>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</si>
  <si>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</si>
  <si>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</si>
  <si>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</si>
  <si>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</si>
  <si>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</si>
  <si>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</si>
  <si>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</si>
  <si>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</si>
  <si>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</si>
  <si>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</si>
  <si>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</si>
  <si>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</si>
  <si>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</si>
  <si>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</si>
  <si>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</si>
  <si>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</si>
  <si>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</si>
  <si>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</si>
  <si>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</si>
  <si>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</si>
  <si>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</si>
  <si>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</si>
  <si>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</si>
  <si>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</si>
  <si>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</si>
  <si>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</si>
  <si>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</si>
  <si>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</si>
  <si>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</si>
  <si>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</si>
  <si>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</si>
  <si>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</si>
  <si>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</si>
  <si>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</si>
  <si>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</si>
  <si>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</si>
  <si>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</si>
  <si>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</si>
  <si>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</si>
  <si>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</si>
  <si>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</si>
  <si>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</si>
  <si>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</si>
  <si>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</si>
  <si>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</si>
  <si>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</si>
  <si>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</si>
  <si>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</si>
  <si>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</si>
  <si>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</si>
  <si>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</si>
  <si>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</si>
  <si>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</si>
  <si>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</si>
  <si>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</si>
  <si>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</si>
  <si>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</si>
  <si>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</si>
  <si>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</si>
  <si>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</si>
  <si>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</si>
  <si>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</si>
  <si>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</si>
  <si>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</si>
  <si>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</si>
  <si>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</si>
  <si>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</si>
  <si>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</si>
  <si>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</si>
  <si>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</si>
  <si>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</si>
  <si>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</si>
  <si>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</si>
  <si>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</si>
  <si>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</si>
  <si>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</si>
  <si>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</si>
  <si>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</si>
  <si>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</si>
  <si>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</si>
  <si>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</si>
  <si>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</si>
  <si>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</si>
  <si>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</si>
  <si>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</si>
  <si>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</si>
  <si>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</si>
  <si>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</si>
  <si>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</si>
  <si>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</si>
  <si>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</si>
  <si>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</si>
  <si>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</si>
  <si>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</si>
  <si>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</si>
  <si>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</si>
  <si>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</si>
  <si>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</si>
  <si>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</si>
  <si>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</si>
  <si>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</si>
  <si>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</si>
  <si>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</si>
  <si>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</si>
  <si>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</si>
  <si>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</si>
  <si>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</si>
  <si>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</si>
  <si>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</si>
  <si>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</si>
  <si>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</si>
  <si>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</si>
  <si>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</si>
  <si>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</si>
  <si>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</si>
  <si>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</si>
  <si>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</si>
  <si>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</si>
  <si>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</si>
  <si>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</si>
  <si>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</si>
  <si>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</si>
  <si>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</si>
  <si>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</si>
  <si>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</si>
  <si>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</si>
  <si>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</si>
  <si>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</si>
  <si>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</si>
  <si>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</si>
  <si>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</si>
  <si>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</si>
  <si>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</si>
  <si>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</si>
  <si>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</si>
  <si>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</si>
  <si>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</si>
  <si>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</si>
  <si>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</si>
  <si>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</si>
  <si>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</si>
  <si>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</si>
  <si>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</si>
  <si>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</si>
  <si>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</si>
  <si>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</si>
  <si>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</si>
  <si>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</si>
  <si>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</si>
  <si>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</si>
  <si>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</si>
  <si>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</si>
  <si>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</si>
  <si>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</si>
  <si>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</si>
  <si>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</si>
  <si>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</si>
  <si>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</si>
  <si>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</si>
  <si>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</si>
  <si>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</si>
  <si>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</si>
  <si>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</si>
  <si>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</si>
  <si>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</si>
  <si>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</si>
  <si>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</si>
  <si>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</si>
  <si>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</si>
  <si>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</si>
  <si>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</si>
  <si>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</si>
  <si>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</si>
  <si>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</si>
  <si>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</si>
  <si>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</si>
  <si>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</si>
  <si>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</si>
  <si>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</si>
  <si>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</si>
  <si>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</si>
  <si>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</si>
  <si>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</si>
  <si>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</si>
  <si>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</si>
  <si>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</si>
  <si>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</si>
  <si>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</si>
  <si>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</si>
  <si>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</si>
  <si>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</si>
  <si>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</si>
  <si>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</si>
  <si>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</si>
  <si>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</si>
  <si>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</si>
  <si>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</si>
  <si>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</si>
  <si>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</si>
  <si>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</si>
  <si>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</si>
  <si>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</si>
  <si>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</si>
  <si>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</si>
  <si>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</si>
  <si>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</si>
  <si>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</si>
  <si>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</si>
  <si>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</si>
  <si>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</si>
  <si>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</si>
  <si>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</si>
  <si>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</si>
  <si>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</si>
  <si>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</si>
  <si>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</si>
  <si>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</si>
  <si>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</si>
  <si>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</si>
  <si>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</si>
  <si>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</si>
  <si>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</si>
  <si>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</si>
  <si>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</si>
  <si>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</si>
  <si>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</si>
  <si>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</si>
  <si>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</si>
  <si>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</si>
  <si>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</si>
  <si>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</si>
  <si>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</si>
  <si>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</si>
  <si>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</si>
  <si>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</si>
  <si>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</si>
  <si>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</si>
  <si>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</si>
  <si>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</si>
  <si>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</si>
  <si>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</si>
  <si>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</si>
  <si>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</si>
  <si>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</si>
  <si>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</si>
  <si>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</si>
  <si>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</si>
  <si>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</si>
  <si>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</si>
  <si>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</si>
  <si>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</si>
  <si>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</si>
  <si>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</si>
  <si>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</si>
  <si>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</si>
  <si>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</si>
  <si>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</si>
  <si>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</si>
  <si>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</si>
  <si>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</si>
  <si>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</si>
  <si>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</si>
  <si>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</si>
  <si>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</si>
  <si>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</si>
  <si>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</si>
  <si>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</si>
  <si>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</si>
  <si>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</si>
  <si>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</si>
  <si>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</si>
  <si>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</si>
  <si>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</si>
  <si>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</si>
  <si>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</si>
  <si>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</si>
  <si>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</si>
  <si>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</si>
  <si>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</si>
  <si>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</si>
  <si>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</si>
  <si>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</si>
  <si>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</si>
  <si>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</si>
  <si>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</si>
  <si>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</si>
  <si>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</si>
  <si>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</si>
  <si>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</si>
  <si>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</si>
  <si>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</si>
  <si>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</si>
  <si>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</si>
  <si>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</si>
  <si>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</si>
  <si>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</si>
  <si>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</si>
  <si>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</si>
  <si>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</si>
  <si>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</si>
  <si>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</si>
  <si>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</si>
  <si>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</si>
  <si>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</si>
  <si>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</si>
  <si>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</si>
  <si>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</si>
  <si>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</si>
  <si>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</si>
  <si>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</si>
  <si>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</si>
  <si>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</si>
  <si>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</si>
  <si>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</si>
  <si>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</si>
  <si>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</si>
  <si>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</si>
  <si>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</si>
  <si>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</si>
  <si>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</si>
  <si>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</si>
  <si>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</si>
  <si>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</si>
  <si>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</si>
  <si>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</si>
  <si>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</si>
  <si>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</si>
  <si>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</si>
  <si>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</si>
  <si>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</si>
  <si>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</si>
  <si>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</si>
  <si>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</si>
  <si>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</si>
  <si>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</si>
  <si>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</si>
  <si>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</si>
  <si>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</si>
  <si>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</si>
  <si>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</si>
  <si>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</si>
  <si>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</si>
  <si>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</si>
  <si>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</si>
  <si>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</si>
  <si>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</si>
  <si>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</si>
  <si>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</si>
  <si>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</si>
  <si>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</si>
  <si>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</si>
  <si>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</si>
  <si>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</si>
  <si>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</si>
  <si>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</si>
  <si>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</si>
  <si>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</si>
  <si>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</si>
  <si>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</si>
  <si>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</si>
  <si>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</si>
  <si>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</si>
  <si>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</si>
  <si>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</si>
  <si>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</si>
  <si>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</si>
  <si>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</si>
  <si>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</si>
  <si>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</si>
  <si>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</si>
  <si>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</si>
  <si>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</si>
  <si>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</si>
  <si>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</si>
  <si>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</si>
  <si>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</si>
  <si>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</si>
  <si>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</si>
  <si>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</si>
  <si>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</si>
  <si>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</si>
  <si>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</si>
  <si>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</si>
  <si>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</si>
  <si>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</si>
  <si>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</si>
  <si>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</si>
  <si>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</si>
  <si>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</si>
  <si>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</si>
  <si>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</si>
  <si>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</si>
  <si>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</si>
  <si>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</si>
  <si>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</si>
  <si>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</si>
  <si>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</si>
  <si>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</si>
  <si>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</si>
  <si>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</si>
  <si>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</si>
  <si>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</si>
  <si>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</si>
  <si>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</si>
  <si>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</si>
  <si>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</si>
  <si>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</si>
  <si>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</si>
  <si>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</si>
  <si>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</si>
  <si>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</si>
  <si>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</si>
  <si>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</si>
  <si>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</si>
  <si>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</si>
  <si>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</si>
  <si>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</si>
  <si>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</si>
  <si>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</si>
  <si>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</si>
  <si>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</si>
  <si>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</si>
  <si>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</si>
  <si>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</si>
  <si>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</si>
  <si>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</si>
  <si>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</si>
  <si>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</si>
  <si>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</si>
  <si>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</si>
  <si>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</si>
  <si>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</si>
  <si>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</si>
  <si>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</si>
  <si>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</si>
  <si>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</si>
  <si>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</si>
  <si>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</si>
  <si>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</si>
  <si>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</si>
  <si>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</si>
  <si>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</si>
  <si>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</si>
  <si>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</si>
  <si>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</si>
  <si>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</si>
  <si>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</si>
  <si>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</si>
  <si>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</si>
  <si>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</si>
  <si>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</si>
  <si>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</si>
  <si>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</si>
  <si>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</si>
  <si>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</si>
  <si>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</si>
  <si>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</si>
  <si>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</si>
  <si>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</si>
  <si>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</si>
  <si>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</si>
  <si>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</si>
  <si>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</si>
  <si>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</si>
  <si>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</si>
  <si>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</si>
  <si>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</si>
  <si>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</si>
  <si>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</si>
  <si>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</si>
  <si>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</si>
  <si>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</si>
  <si>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</si>
  <si>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</si>
  <si>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</si>
  <si>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</si>
  <si>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</si>
  <si>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</si>
  <si>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</si>
  <si>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</si>
  <si>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</si>
  <si>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</si>
  <si>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</si>
  <si>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</si>
  <si>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</si>
  <si>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</si>
  <si>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</si>
  <si>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</si>
  <si>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</si>
  <si>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</si>
  <si>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</si>
  <si>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</si>
  <si>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</si>
  <si>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</si>
  <si>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</si>
  <si>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</si>
  <si>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</si>
  <si>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</si>
  <si>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</si>
  <si>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</si>
  <si>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</si>
  <si>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</si>
  <si>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</si>
  <si>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</si>
  <si>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</si>
  <si>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</si>
  <si>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</si>
  <si>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</si>
  <si>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</si>
  <si>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</si>
  <si>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</si>
  <si>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</si>
  <si>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</si>
  <si>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</si>
  <si>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</si>
  <si>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</si>
  <si>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</si>
  <si>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</si>
  <si>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</si>
  <si>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</si>
  <si>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</si>
  <si>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</si>
  <si>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</si>
  <si>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</si>
  <si>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</si>
  <si>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</si>
  <si>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</si>
  <si>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</si>
  <si>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</si>
  <si>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</si>
  <si>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</si>
  <si>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</si>
  <si>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</si>
  <si>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</si>
  <si>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</si>
  <si>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</si>
  <si>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</si>
  <si>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</si>
  <si>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</si>
  <si>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</si>
  <si>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</si>
  <si>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</si>
  <si>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</si>
  <si>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</si>
  <si>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</si>
  <si>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</si>
  <si>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</si>
  <si>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</si>
  <si>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</si>
  <si>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</si>
  <si>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</si>
  <si>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</si>
  <si>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</si>
  <si>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</si>
  <si>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</si>
  <si>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</si>
  <si>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</si>
  <si>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</si>
  <si>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</si>
  <si>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</si>
  <si>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</si>
  <si>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</si>
  <si>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</si>
  <si>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</si>
  <si>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</si>
  <si>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</si>
  <si>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</si>
  <si>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</si>
  <si>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</si>
  <si>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</si>
  <si>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</si>
  <si>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</si>
  <si>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</si>
  <si>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</si>
  <si>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</si>
  <si>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</si>
  <si>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</si>
  <si>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</si>
  <si>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</si>
  <si>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</si>
  <si>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</si>
  <si>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</si>
  <si>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</si>
  <si>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</si>
  <si>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</si>
  <si>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</si>
  <si>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</si>
  <si>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</si>
  <si>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</si>
  <si>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</si>
  <si>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</si>
  <si>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</si>
  <si>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</si>
  <si>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</si>
  <si>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</si>
  <si>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</si>
  <si>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</si>
  <si>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</si>
  <si>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</si>
  <si>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</si>
  <si>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</si>
  <si>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</si>
  <si>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</si>
  <si>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</si>
  <si>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</si>
  <si>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</si>
  <si>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</si>
  <si>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</si>
  <si>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</si>
  <si>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</si>
  <si>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</si>
  <si>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</si>
  <si>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</si>
  <si>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</si>
  <si>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</si>
  <si>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</si>
  <si>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</si>
  <si>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</si>
  <si>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</si>
  <si>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</si>
  <si>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</si>
  <si>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</si>
  <si>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</si>
  <si>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</si>
  <si>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</si>
  <si>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</si>
  <si>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</si>
  <si>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</si>
  <si>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</si>
  <si>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</si>
  <si>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</si>
  <si>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</si>
  <si>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</si>
  <si>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</si>
  <si>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</si>
  <si>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</si>
  <si>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</si>
  <si>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</si>
  <si>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</si>
  <si>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</si>
  <si>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</si>
  <si>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</si>
  <si>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</si>
  <si>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</si>
  <si>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</si>
  <si>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</si>
  <si>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</si>
  <si>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</si>
  <si>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</si>
  <si>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</si>
  <si>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</si>
  <si>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</si>
  <si>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</si>
  <si>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</si>
  <si>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</si>
  <si>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</si>
  <si>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</si>
  <si>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</si>
  <si>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</si>
  <si>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</si>
  <si>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</si>
  <si>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</si>
  <si>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</si>
  <si>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</si>
  <si>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</si>
  <si>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</si>
  <si>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</si>
  <si>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</si>
  <si>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</si>
  <si>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</si>
  <si>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</si>
  <si>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</si>
  <si>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</si>
  <si>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</si>
  <si>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</si>
  <si>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</si>
  <si>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</si>
  <si>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</si>
  <si>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</si>
  <si>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</si>
  <si>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</si>
  <si>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</si>
  <si>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</si>
  <si>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</si>
  <si>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</si>
  <si>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</si>
  <si>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</si>
  <si>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</si>
  <si>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</si>
  <si>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</si>
  <si>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</si>
  <si>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</si>
  <si>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</si>
  <si>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</si>
  <si>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</si>
  <si>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</si>
  <si>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</si>
  <si>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</si>
  <si>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</si>
  <si>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</si>
  <si>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</si>
  <si>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</si>
  <si>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</si>
  <si>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</si>
  <si>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</si>
  <si>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</si>
  <si>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</si>
  <si>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</si>
  <si>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</si>
  <si>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</si>
  <si>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</si>
  <si>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</si>
  <si>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</si>
  <si>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</si>
  <si>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</si>
  <si>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</si>
  <si>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</si>
  <si>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</si>
  <si>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</si>
  <si>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</si>
  <si>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</si>
  <si>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</si>
  <si>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</si>
  <si>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</si>
  <si>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</si>
  <si>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</si>
  <si>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</si>
  <si>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</si>
  <si>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</si>
  <si>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</si>
  <si>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</si>
  <si>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</si>
  <si>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</si>
  <si>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</si>
  <si>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</si>
  <si>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</si>
  <si>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</si>
  <si>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</si>
  <si>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</si>
  <si>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</si>
  <si>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</si>
  <si>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</si>
  <si>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</si>
  <si>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</si>
  <si>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</si>
  <si>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</si>
  <si>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</si>
  <si>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</si>
  <si>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</si>
  <si>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</si>
  <si>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</si>
  <si>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</si>
  <si>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</si>
  <si>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</si>
  <si>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</si>
  <si>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</si>
  <si>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</si>
  <si>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</si>
  <si>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</si>
  <si>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</si>
  <si>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</si>
  <si>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</si>
  <si>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</si>
  <si>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</si>
  <si>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</si>
  <si>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</si>
  <si>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</si>
  <si>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</si>
  <si>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</si>
  <si>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</si>
  <si>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</si>
  <si>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</si>
  <si>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</si>
  <si>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</si>
  <si>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</si>
  <si>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</si>
  <si>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</si>
  <si>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</si>
  <si>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</si>
  <si>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</si>
  <si>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</si>
  <si>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</si>
  <si>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</si>
  <si>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</si>
  <si>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</si>
  <si>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</si>
  <si>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</si>
  <si>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</si>
  <si>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</si>
  <si>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</si>
  <si>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</si>
  <si>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</si>
  <si>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</si>
  <si>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</si>
  <si>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</si>
  <si>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</si>
  <si>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</si>
  <si>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</si>
  <si>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</si>
  <si>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</si>
  <si>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</si>
  <si>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</si>
  <si>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</si>
  <si>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</si>
  <si>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</si>
  <si>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</si>
  <si>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</si>
  <si>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</si>
  <si>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</si>
  <si>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</si>
  <si>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</si>
  <si>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</si>
  <si>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</si>
  <si>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</si>
  <si>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</si>
  <si>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</si>
  <si>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</si>
  <si>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</si>
  <si>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</si>
  <si>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</si>
  <si>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</si>
  <si>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</si>
  <si>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</si>
  <si>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</si>
  <si>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</si>
  <si>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</si>
  <si>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</si>
  <si>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</si>
  <si>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</si>
  <si>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</si>
  <si>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</si>
  <si>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</si>
  <si>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</si>
  <si>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</si>
  <si>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</si>
  <si>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</si>
  <si>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</si>
  <si>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</si>
  <si>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</si>
  <si>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</si>
  <si>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</si>
  <si>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</si>
  <si>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</si>
  <si>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</si>
  <si>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</si>
  <si>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</si>
  <si>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</si>
  <si>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</si>
  <si>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</si>
  <si>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</si>
  <si>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</si>
  <si>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</si>
  <si>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</si>
  <si>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</si>
  <si>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</si>
  <si>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</si>
  <si>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</si>
  <si>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</si>
  <si>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</si>
  <si>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</si>
  <si>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</si>
  <si>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</si>
  <si>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</si>
  <si>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</si>
  <si>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</si>
  <si>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</si>
  <si>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</si>
  <si>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</si>
  <si>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</si>
  <si>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</si>
  <si>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</si>
  <si>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</si>
  <si>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</si>
  <si>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</si>
  <si>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</si>
  <si>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</si>
  <si>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</si>
  <si>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</si>
  <si>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</si>
  <si>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</si>
  <si>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</si>
  <si>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</si>
  <si>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</si>
  <si>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</si>
  <si>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</si>
  <si>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</si>
  <si>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</si>
  <si>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</si>
  <si>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</si>
  <si>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</si>
  <si>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</si>
  <si>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</si>
  <si>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</si>
  <si>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</si>
  <si>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</si>
  <si>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</si>
  <si>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</si>
  <si>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</si>
  <si>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</si>
  <si>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</si>
  <si>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</si>
  <si>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</si>
  <si>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</si>
  <si>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</si>
  <si>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</si>
  <si>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</si>
  <si>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</si>
  <si>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</si>
  <si>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</si>
  <si>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</si>
  <si>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</si>
  <si>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</si>
  <si>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</si>
  <si>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</si>
  <si>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</si>
  <si>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</si>
  <si>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</si>
  <si>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</si>
  <si>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</si>
  <si>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</si>
  <si>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</si>
  <si>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</si>
  <si>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</si>
  <si>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</si>
  <si>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</si>
  <si>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</si>
  <si>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</si>
  <si>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</si>
  <si>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</si>
  <si>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</si>
  <si>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</si>
  <si>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</si>
  <si>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</si>
  <si>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</si>
  <si>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</si>
  <si>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</si>
  <si>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</si>
  <si>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</si>
  <si>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</si>
  <si>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</si>
  <si>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</si>
  <si>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</si>
  <si>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</si>
  <si>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</si>
  <si>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</si>
  <si>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</si>
  <si>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</si>
  <si>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</si>
  <si>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</si>
  <si>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</si>
  <si>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</si>
  <si>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</si>
  <si>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</si>
  <si>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</si>
  <si>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</si>
  <si>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</si>
  <si>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</si>
  <si>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</si>
  <si>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</si>
  <si>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</si>
  <si>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</si>
  <si>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</si>
  <si>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</si>
  <si>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</si>
  <si>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</si>
  <si>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</si>
  <si>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</si>
  <si>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</si>
  <si>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</si>
  <si>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</si>
  <si>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</si>
  <si>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</si>
  <si>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</si>
  <si>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</si>
  <si>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</si>
  <si>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</si>
  <si>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</si>
  <si>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</si>
  <si>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</si>
  <si>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</si>
  <si>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</si>
  <si>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</si>
  <si>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</si>
  <si>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</si>
  <si>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</si>
  <si>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</si>
  <si>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</si>
  <si>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</si>
  <si>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</si>
  <si>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</si>
  <si>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</si>
  <si>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</si>
  <si>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</si>
  <si>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</si>
  <si>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</si>
  <si>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</si>
  <si>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</si>
  <si>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</si>
  <si>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</si>
  <si>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</si>
  <si>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</si>
  <si>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</si>
  <si>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</si>
  <si>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</si>
  <si>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</si>
  <si>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</si>
  <si>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</si>
  <si>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</si>
  <si>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</si>
  <si>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</si>
  <si>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</si>
  <si>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</si>
  <si>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</si>
  <si>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</si>
  <si>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</si>
  <si>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</si>
  <si>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</si>
  <si>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</si>
  <si>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</si>
  <si>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</si>
  <si>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</si>
  <si>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</si>
  <si>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</si>
  <si>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</si>
  <si>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</si>
  <si>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</si>
  <si>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</si>
  <si>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</si>
  <si>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</si>
  <si>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</si>
  <si>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</si>
  <si>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</si>
  <si>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</si>
  <si>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</si>
  <si>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</si>
  <si>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</si>
  <si>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</si>
  <si>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</si>
  <si>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</si>
  <si>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</si>
  <si>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</si>
  <si>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</si>
  <si>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</si>
  <si>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</si>
  <si>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</si>
  <si>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</si>
  <si>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</si>
  <si>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</si>
  <si>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</si>
  <si>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</si>
  <si>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</si>
  <si>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</si>
  <si>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</si>
  <si>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</si>
  <si>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</si>
  <si>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</si>
  <si>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</si>
  <si>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</si>
  <si>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</si>
  <si>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</si>
  <si>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</si>
  <si>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</si>
  <si>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</si>
  <si>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</si>
  <si>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</si>
  <si>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</si>
  <si>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</si>
  <si>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</si>
  <si>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</si>
  <si>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</si>
  <si>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</si>
  <si>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</si>
  <si>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</si>
  <si>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</si>
  <si>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</si>
  <si>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</si>
  <si>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</si>
  <si>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</si>
  <si>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</si>
  <si>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</si>
  <si>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</si>
  <si>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</si>
  <si>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</si>
  <si>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</si>
  <si>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</si>
  <si>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</si>
  <si>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</si>
  <si>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</si>
  <si>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</si>
  <si>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</si>
  <si>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</si>
  <si>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</si>
  <si>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</si>
  <si>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</si>
  <si>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</si>
  <si>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</si>
  <si>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</si>
  <si>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</si>
  <si>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</si>
  <si>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</si>
  <si>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</si>
  <si>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</si>
  <si>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</si>
  <si>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</si>
  <si>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</si>
  <si>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</si>
  <si>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</si>
  <si>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</si>
  <si>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</si>
  <si>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</si>
  <si>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</si>
  <si>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</si>
  <si>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</si>
  <si>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</si>
  <si>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</si>
  <si>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</si>
  <si>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</si>
  <si>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</si>
  <si>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</si>
  <si>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</si>
  <si>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</si>
  <si>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</si>
  <si>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</si>
  <si>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</si>
  <si>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</si>
  <si>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</si>
  <si>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</si>
  <si>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</si>
  <si>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</si>
  <si>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</si>
  <si>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</si>
  <si>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</si>
  <si>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</si>
  <si>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</si>
  <si>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</si>
  <si>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</si>
  <si>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</si>
  <si>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</si>
  <si>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</si>
  <si>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</si>
  <si>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</si>
  <si>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</si>
  <si>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</si>
  <si>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</si>
  <si>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</si>
  <si>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</si>
  <si>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</si>
  <si>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</si>
  <si>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</si>
  <si>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</si>
  <si>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</si>
  <si>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</si>
  <si>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</si>
  <si>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</si>
  <si>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</si>
  <si>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</si>
  <si>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</si>
  <si>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</si>
  <si>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</si>
  <si>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</si>
  <si>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</si>
  <si>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</si>
  <si>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</si>
  <si>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</si>
  <si>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</si>
  <si>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</si>
  <si>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</si>
  <si>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</si>
  <si>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</si>
  <si>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</si>
  <si>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</si>
  <si>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</si>
  <si>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</si>
  <si>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</si>
  <si>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</si>
  <si>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</si>
  <si>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</si>
  <si>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</si>
  <si>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</si>
  <si>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</si>
  <si>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</si>
  <si>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</si>
  <si>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</si>
  <si>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</si>
  <si>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</si>
  <si>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</si>
  <si>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</si>
  <si>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</si>
  <si>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</si>
  <si>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</si>
  <si>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</si>
  <si>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</si>
  <si>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</si>
  <si>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</si>
  <si>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</si>
  <si>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</si>
  <si>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</si>
  <si>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</si>
  <si>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</si>
  <si>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</si>
  <si>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</si>
  <si>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</si>
  <si>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</si>
  <si>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</si>
  <si>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</si>
  <si>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</si>
  <si>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</si>
  <si>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</si>
  <si>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</si>
  <si>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</si>
  <si>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</si>
  <si>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</si>
  <si>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</si>
  <si>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</si>
  <si>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</si>
  <si>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</si>
  <si>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</si>
  <si>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</si>
  <si>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</si>
  <si>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</si>
  <si>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</si>
  <si>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</si>
  <si>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</si>
  <si>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</si>
  <si>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</si>
  <si>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</si>
  <si>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</si>
  <si>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</si>
  <si>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</si>
  <si>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</si>
  <si>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</si>
  <si>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</si>
  <si>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</si>
  <si>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</si>
  <si>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</si>
  <si>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</si>
  <si>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</si>
  <si>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</si>
  <si>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</si>
  <si>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</si>
  <si>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</si>
  <si>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</si>
  <si>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</si>
  <si>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</si>
  <si>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</si>
  <si>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</si>
  <si>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</si>
  <si>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</si>
  <si>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</si>
  <si>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</si>
  <si>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</si>
  <si>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</si>
  <si>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</si>
  <si>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</si>
  <si>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</si>
  <si>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</si>
  <si>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</si>
  <si>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</si>
  <si>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</si>
  <si>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</si>
  <si>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</si>
  <si>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</si>
  <si>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</si>
  <si>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</si>
  <si>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</si>
  <si>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</si>
  <si>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</si>
  <si>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</si>
  <si>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</si>
  <si>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</si>
  <si>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</si>
  <si>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</si>
  <si>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</si>
  <si>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</si>
  <si>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</si>
  <si>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</si>
  <si>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</si>
  <si>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</si>
  <si>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</si>
  <si>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</si>
  <si>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</si>
  <si>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</si>
  <si>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</si>
  <si>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</si>
  <si>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</si>
  <si>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</si>
  <si>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</si>
  <si>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</si>
  <si>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</si>
  <si>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</si>
  <si>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</si>
  <si>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</si>
  <si>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</si>
  <si>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</si>
  <si>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</si>
  <si>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</si>
  <si>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</si>
  <si>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</si>
  <si>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</si>
  <si>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</si>
  <si>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</si>
  <si>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</si>
  <si>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</si>
  <si>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</si>
  <si>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</si>
  <si>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</si>
  <si>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</si>
  <si>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</si>
  <si>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</si>
  <si>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</si>
  <si>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</si>
  <si>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</si>
  <si>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</si>
  <si>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</si>
  <si>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</si>
  <si>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</si>
  <si>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</si>
  <si>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</si>
  <si>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</si>
  <si>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</si>
  <si>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</si>
  <si>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</si>
  <si>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</si>
  <si>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</si>
  <si>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</si>
  <si>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</si>
  <si>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</si>
  <si>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</si>
  <si>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</si>
  <si>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</si>
  <si>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</si>
  <si>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</si>
  <si>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</si>
  <si>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</si>
  <si>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</si>
  <si>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</si>
  <si>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</si>
  <si>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</si>
  <si>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</si>
  <si>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</si>
  <si>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</si>
  <si>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</si>
  <si>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</si>
  <si>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</si>
  <si>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</si>
  <si>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</si>
  <si>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</si>
  <si>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</si>
  <si>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</si>
  <si>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</si>
  <si>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</si>
  <si>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</si>
  <si>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</si>
  <si>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</si>
  <si>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</si>
  <si>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</si>
  <si>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</si>
  <si>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</si>
  <si>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</si>
  <si>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</si>
  <si>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</si>
  <si>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</si>
  <si>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</si>
  <si>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</si>
  <si>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</si>
  <si>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</si>
  <si>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</si>
  <si>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</si>
  <si>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</si>
  <si>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</si>
  <si>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</si>
  <si>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</si>
  <si>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</si>
  <si>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</si>
  <si>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</si>
  <si>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</si>
  <si>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</si>
  <si>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</si>
  <si>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</si>
  <si>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</si>
  <si>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</si>
  <si>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</si>
  <si>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</si>
  <si>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</si>
  <si>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</si>
  <si>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</si>
  <si>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</si>
  <si>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</si>
  <si>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</si>
  <si>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</si>
  <si>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</si>
  <si>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</si>
  <si>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</si>
  <si>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</si>
  <si>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</si>
  <si>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</si>
  <si>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</si>
  <si>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</si>
  <si>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</si>
  <si>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</si>
  <si>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</si>
  <si>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</si>
  <si>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</si>
  <si>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</si>
  <si>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</si>
  <si>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</si>
  <si>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</si>
  <si>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</si>
  <si>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</si>
  <si>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</si>
  <si>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</si>
  <si>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</si>
  <si>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</si>
  <si>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</si>
  <si>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</si>
  <si>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</si>
  <si>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</si>
  <si>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</si>
  <si>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</si>
  <si>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</si>
  <si>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</si>
  <si>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</si>
  <si>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</si>
  <si>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</si>
  <si>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</si>
  <si>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</si>
  <si>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</si>
  <si>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</si>
  <si>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</si>
  <si>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</si>
  <si>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</si>
  <si>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</si>
  <si>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</si>
  <si>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</si>
  <si>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</si>
  <si>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</si>
  <si>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</si>
  <si>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</si>
  <si>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</si>
  <si>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</si>
  <si>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</si>
  <si>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</si>
  <si>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</si>
  <si>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</si>
  <si>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</si>
  <si>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</si>
  <si>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</si>
  <si>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</si>
  <si>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</si>
  <si>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</si>
  <si>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</si>
  <si>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</si>
  <si>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</si>
  <si>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</si>
  <si>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</si>
  <si>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</si>
  <si>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</si>
  <si>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</si>
  <si>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</si>
  <si>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</si>
  <si>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</si>
  <si>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</si>
  <si>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</si>
  <si>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</si>
  <si>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</si>
  <si>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</si>
  <si>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</si>
  <si>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</si>
  <si>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</si>
  <si>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</si>
  <si>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</si>
  <si>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</si>
  <si>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</si>
  <si>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</si>
  <si>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</si>
  <si>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</si>
  <si>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</si>
  <si>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</si>
  <si>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</si>
  <si>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</si>
  <si>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</si>
  <si>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</si>
  <si>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</si>
  <si>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</si>
  <si>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</si>
  <si>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</si>
  <si>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</si>
  <si>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</si>
  <si>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</si>
  <si>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</si>
  <si>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</si>
  <si>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</si>
  <si>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</si>
  <si>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</si>
  <si>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</si>
  <si>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</si>
  <si>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</si>
  <si>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</si>
  <si>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</si>
  <si>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</si>
  <si>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</si>
  <si>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</si>
  <si>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</si>
  <si>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</si>
  <si>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</si>
  <si>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</si>
  <si>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</si>
  <si>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</si>
  <si>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</si>
  <si>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</si>
  <si>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</si>
  <si>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</si>
  <si>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</si>
  <si>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</si>
  <si>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</si>
  <si>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</si>
  <si>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</si>
  <si>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</si>
  <si>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</si>
  <si>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</si>
  <si>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</si>
  <si>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</si>
  <si>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</si>
  <si>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</si>
  <si>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</si>
  <si>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</si>
  <si>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</si>
  <si>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</si>
  <si>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</si>
  <si>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</si>
  <si>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</si>
  <si>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</si>
  <si>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</si>
  <si>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</si>
  <si>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</si>
  <si>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</si>
  <si>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</si>
  <si>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</si>
  <si>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</si>
  <si>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</si>
  <si>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</si>
  <si>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</si>
  <si>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</si>
  <si>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</si>
  <si>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</si>
  <si>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</si>
  <si>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</si>
  <si>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</si>
  <si>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</si>
  <si>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</si>
  <si>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</si>
  <si>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</si>
  <si>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</si>
  <si>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</si>
  <si>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</si>
  <si>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</si>
  <si>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</si>
  <si>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</si>
  <si>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</si>
  <si>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</si>
  <si>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</si>
  <si>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</si>
  <si>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</si>
  <si>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</si>
  <si>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</si>
  <si>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</si>
  <si>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</si>
  <si>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</si>
  <si>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</si>
  <si>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</si>
  <si>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</si>
  <si>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</si>
  <si>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</si>
  <si>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</si>
  <si>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</si>
  <si>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</si>
  <si>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</si>
  <si>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</si>
  <si>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</si>
  <si>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</si>
  <si>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</si>
  <si>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</si>
  <si>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</si>
  <si>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</si>
  <si>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</si>
  <si>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</si>
  <si>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</si>
  <si>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</si>
  <si>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</si>
  <si>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</si>
  <si>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</si>
  <si>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</si>
  <si>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</si>
  <si>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</si>
  <si>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</si>
  <si>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</si>
  <si>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</si>
  <si>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</si>
  <si>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</si>
  <si>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</si>
  <si>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</si>
  <si>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</si>
  <si>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</si>
  <si>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</si>
  <si>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</si>
  <si>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</si>
  <si>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</si>
  <si>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</si>
  <si>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</si>
  <si>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</si>
  <si>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</si>
  <si>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</si>
  <si>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</si>
  <si>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</si>
  <si>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</si>
  <si>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</si>
  <si>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</si>
  <si>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</si>
  <si>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</si>
  <si>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</si>
  <si>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</si>
  <si>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</si>
  <si>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</si>
  <si>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</si>
  <si>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</si>
  <si>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</si>
  <si>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</si>
  <si>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</si>
  <si>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</si>
  <si>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</si>
  <si>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</si>
  <si>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</si>
  <si>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</si>
  <si>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</si>
  <si>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</si>
  <si>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</si>
  <si>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</si>
  <si>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</si>
  <si>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</si>
  <si>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</si>
  <si>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</si>
  <si>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</si>
  <si>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</si>
  <si>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</si>
  <si>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</si>
  <si>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</si>
  <si>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</si>
  <si>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</si>
  <si>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</si>
  <si>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</si>
  <si>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</si>
  <si>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</si>
  <si>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</si>
  <si>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</si>
  <si>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</si>
  <si>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</si>
  <si>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</si>
  <si>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</si>
  <si>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</si>
  <si>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</si>
  <si>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</si>
  <si>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</si>
  <si>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</si>
  <si>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</si>
  <si>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</si>
  <si>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</si>
  <si>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</si>
  <si>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</si>
  <si>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</si>
  <si>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</si>
  <si>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</si>
  <si>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</si>
  <si>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</si>
  <si>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</si>
  <si>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</si>
  <si>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</si>
  <si>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</si>
  <si>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</si>
  <si>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</si>
  <si>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</si>
  <si>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</si>
  <si>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</si>
  <si>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</si>
  <si>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</si>
  <si>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</si>
  <si>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</si>
  <si>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</si>
  <si>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</si>
  <si>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</si>
  <si>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</si>
  <si>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</si>
  <si>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</si>
  <si>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</si>
  <si>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</si>
  <si>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</si>
  <si>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</si>
  <si>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</si>
  <si>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</si>
  <si>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</si>
  <si>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</si>
  <si>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</si>
  <si>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</si>
  <si>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</si>
  <si>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</si>
  <si>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</si>
  <si>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</si>
  <si>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</si>
  <si>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</si>
  <si>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</si>
  <si>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</si>
  <si>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</si>
  <si>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</si>
  <si>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</si>
  <si>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</si>
  <si>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</si>
  <si>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</si>
  <si>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</si>
  <si>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</si>
  <si>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</si>
  <si>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</si>
  <si>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</si>
  <si>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</si>
  <si>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</si>
  <si>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</si>
  <si>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</si>
  <si>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</si>
  <si>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</si>
  <si>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</si>
  <si>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</si>
  <si>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</si>
  <si>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</si>
  <si>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</si>
  <si>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</si>
  <si>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</si>
  <si>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</si>
  <si>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</si>
  <si>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</si>
  <si>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</si>
  <si>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</si>
  <si>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</si>
  <si>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</si>
  <si>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</si>
  <si>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</si>
  <si>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</si>
  <si>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</si>
  <si>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</si>
  <si>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</si>
  <si>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</si>
  <si>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</si>
  <si>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</si>
  <si>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</si>
  <si>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</si>
  <si>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</si>
  <si>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</si>
  <si>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</si>
  <si>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</si>
  <si>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</si>
  <si>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</si>
  <si>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</si>
  <si>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</si>
  <si>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</si>
  <si>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</si>
  <si>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</si>
  <si>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</si>
  <si>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</si>
  <si>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</si>
  <si>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</si>
  <si>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</si>
  <si>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</si>
  <si>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</si>
  <si>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</si>
  <si>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</si>
  <si>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</si>
  <si>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</si>
  <si>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</si>
  <si>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</si>
  <si>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</si>
  <si>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</si>
  <si>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</si>
  <si>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</si>
  <si>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</si>
  <si>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</si>
  <si>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</si>
  <si>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</si>
  <si>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</si>
  <si>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</si>
  <si>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</si>
  <si>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</si>
  <si>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</si>
  <si>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</si>
  <si>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</si>
  <si>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</si>
  <si>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</si>
  <si>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</si>
  <si>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</si>
  <si>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</si>
  <si>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</si>
  <si>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</si>
  <si>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</si>
  <si>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</si>
  <si>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</si>
  <si>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</si>
  <si>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</si>
  <si>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</si>
  <si>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</si>
  <si>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</si>
  <si>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</si>
  <si>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</si>
  <si>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</si>
  <si>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</si>
  <si>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</si>
  <si>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</si>
  <si>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</si>
  <si>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</si>
  <si>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</si>
  <si>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</si>
  <si>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</si>
  <si>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</si>
  <si>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</si>
  <si>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</si>
  <si>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</si>
  <si>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</si>
  <si>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</si>
  <si>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</si>
  <si>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</si>
  <si>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</si>
  <si>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</si>
  <si>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</si>
  <si>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</si>
  <si>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</si>
  <si>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</si>
  <si>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</si>
  <si>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</si>
  <si>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</si>
  <si>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</si>
  <si>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</si>
  <si>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</si>
  <si>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</si>
  <si>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</si>
  <si>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</si>
  <si>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</si>
  <si>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</si>
  <si>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</si>
  <si>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</si>
  <si>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</si>
  <si>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</si>
  <si>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</si>
  <si>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</si>
  <si>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</si>
  <si>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</si>
  <si>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</si>
  <si>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</si>
  <si>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</si>
  <si>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</si>
  <si>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</si>
  <si>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</si>
  <si>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</si>
  <si>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</si>
  <si>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</si>
  <si>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</si>
  <si>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</si>
  <si>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</si>
  <si>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</si>
  <si>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</si>
  <si>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</si>
  <si>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</si>
  <si>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</si>
  <si>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</si>
  <si>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</si>
  <si>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</si>
  <si>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</si>
  <si>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</si>
  <si>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</si>
  <si>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</si>
  <si>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</si>
  <si>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</si>
  <si>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</si>
  <si>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</si>
  <si>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</si>
  <si>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</si>
  <si>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</si>
  <si>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</si>
  <si>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</si>
  <si>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</si>
  <si>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</si>
  <si>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</si>
  <si>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</si>
  <si>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</si>
  <si>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</si>
  <si>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</si>
  <si>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</si>
  <si>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</si>
  <si>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</si>
  <si>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</si>
  <si>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</si>
  <si>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</si>
  <si>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</si>
  <si>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</si>
  <si>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</si>
  <si>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</si>
  <si>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</si>
  <si>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</si>
  <si>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</si>
  <si>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</si>
  <si>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</si>
  <si>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</si>
  <si>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</si>
  <si>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</si>
  <si>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</si>
  <si>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</si>
  <si>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</si>
  <si>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</si>
  <si>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</si>
  <si>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</si>
  <si>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</si>
  <si>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</si>
  <si>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</si>
  <si>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</si>
  <si>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</si>
  <si>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</si>
  <si>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</si>
  <si>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</si>
  <si>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</si>
  <si>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</si>
  <si>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</si>
  <si>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</si>
  <si>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</si>
  <si>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</si>
  <si>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</si>
  <si>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</si>
  <si>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</si>
  <si>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</si>
  <si>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</si>
  <si>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</si>
  <si>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</si>
  <si>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</si>
  <si>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</si>
  <si>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</si>
  <si>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</si>
  <si>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</si>
  <si>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</si>
  <si>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</si>
  <si>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</si>
  <si>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</si>
  <si>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</si>
  <si>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</si>
  <si>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</si>
  <si>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</si>
  <si>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</si>
  <si>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</si>
  <si>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</si>
  <si>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</si>
  <si>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</si>
  <si>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</si>
  <si>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</si>
  <si>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</si>
  <si>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</si>
  <si>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</si>
  <si>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</si>
  <si>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</si>
  <si>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</si>
  <si>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</si>
  <si>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</si>
  <si>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</si>
  <si>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</si>
  <si>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</si>
  <si>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</si>
  <si>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</si>
  <si>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</si>
  <si>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</si>
  <si>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</si>
  <si>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</si>
  <si>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</si>
  <si>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</si>
  <si>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</si>
  <si>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</si>
  <si>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</si>
  <si>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</si>
  <si>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</si>
  <si>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</si>
  <si>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</si>
  <si>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</si>
  <si>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</si>
  <si>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</si>
  <si>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</si>
  <si>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</si>
  <si>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</si>
  <si>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</si>
  <si>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</si>
  <si>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</si>
  <si>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</si>
  <si>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</si>
  <si>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</si>
  <si>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</si>
  <si>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</si>
  <si>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</si>
  <si>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</si>
  <si>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</si>
  <si>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</si>
  <si>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</si>
  <si>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</si>
  <si>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</si>
  <si>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</si>
  <si>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</si>
  <si>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</si>
  <si>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</si>
  <si>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</si>
  <si>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</si>
  <si>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</si>
  <si>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</si>
  <si>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</si>
  <si>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</si>
  <si>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</si>
  <si>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</si>
  <si>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</si>
  <si>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</si>
  <si>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</si>
  <si>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</si>
  <si>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</si>
  <si>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</si>
  <si>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</si>
  <si>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</si>
  <si>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</si>
  <si>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</si>
  <si>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</si>
  <si>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</si>
  <si>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</si>
  <si>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</si>
  <si>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</si>
  <si>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</si>
  <si>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</si>
  <si>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</si>
  <si>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</si>
  <si>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</si>
  <si>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</si>
  <si>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</si>
  <si>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</si>
  <si>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</si>
  <si>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</si>
  <si>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</si>
  <si>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</si>
  <si>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</si>
  <si>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</si>
  <si>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</si>
  <si>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</si>
  <si>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</si>
  <si>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</si>
  <si>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</si>
  <si>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</si>
  <si>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</si>
  <si>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</si>
  <si>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</si>
  <si>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</si>
  <si>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</si>
  <si>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</si>
  <si>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</si>
  <si>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</si>
  <si>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</si>
  <si>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</si>
  <si>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</si>
  <si>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</si>
  <si>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</si>
  <si>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</si>
  <si>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</si>
  <si>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</si>
  <si>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</si>
  <si>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</si>
  <si>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</si>
  <si>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</si>
  <si>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</si>
  <si>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</si>
  <si>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</si>
  <si>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</si>
  <si>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</si>
  <si>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</si>
  <si>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</si>
  <si>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</si>
  <si>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</si>
  <si>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</si>
  <si>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</si>
  <si>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</si>
  <si>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</si>
  <si>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</si>
  <si>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</si>
  <si>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</si>
  <si>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</si>
  <si>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</si>
  <si>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</si>
  <si>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</si>
  <si>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</si>
  <si>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</si>
  <si>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</si>
  <si>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</si>
  <si>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</si>
  <si>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</si>
  <si>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</si>
  <si>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</si>
  <si>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</si>
  <si>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</si>
  <si>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</si>
  <si>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</si>
  <si>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</si>
  <si>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</si>
  <si>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</si>
  <si>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</si>
  <si>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</si>
  <si>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</si>
  <si>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</si>
  <si>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</si>
  <si>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</si>
  <si>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</si>
  <si>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</si>
  <si>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</si>
  <si>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</si>
  <si>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</si>
  <si>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</si>
  <si>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</si>
  <si>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</si>
  <si>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</si>
  <si>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</si>
  <si>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</si>
  <si>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</si>
  <si>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</si>
  <si>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</si>
  <si>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</si>
  <si>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</si>
  <si>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</si>
  <si>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</si>
  <si>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</si>
  <si>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</si>
  <si>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</si>
  <si>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</si>
  <si>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</si>
  <si>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</si>
  <si>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</si>
  <si>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</si>
  <si>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</si>
  <si>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</si>
  <si>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</si>
  <si>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</si>
  <si>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</si>
  <si>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</si>
  <si>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</si>
  <si>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</si>
  <si>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</si>
  <si>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</si>
  <si>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</si>
  <si>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</si>
  <si>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</si>
  <si>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</si>
  <si>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</si>
  <si>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</si>
  <si>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</si>
  <si>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</si>
  <si>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</si>
  <si>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</si>
  <si>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</si>
  <si>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</si>
  <si>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</si>
  <si>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</si>
  <si>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</si>
  <si>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</si>
  <si>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</si>
  <si>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</si>
  <si>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</si>
  <si>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</si>
  <si>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</si>
  <si>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</si>
  <si>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</si>
  <si>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</si>
  <si>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</si>
  <si>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</si>
  <si>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</si>
  <si>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</si>
  <si>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</si>
  <si>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</si>
  <si>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</si>
  <si>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</si>
  <si>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</si>
  <si>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</si>
  <si>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</si>
  <si>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</si>
  <si>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</si>
  <si>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</si>
  <si>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</si>
  <si>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</si>
  <si>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</si>
  <si>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</si>
  <si>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</si>
  <si>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</si>
  <si>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</si>
  <si>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</si>
  <si>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</si>
  <si>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</si>
  <si>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</si>
  <si>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</si>
  <si>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</si>
  <si>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</si>
  <si>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</si>
  <si>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</si>
  <si>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</si>
  <si>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</si>
  <si>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</si>
  <si>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</si>
  <si>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</si>
  <si>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</si>
  <si>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</si>
  <si>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</si>
  <si>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</si>
  <si>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</si>
  <si>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</si>
  <si>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</si>
  <si>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</si>
  <si>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</si>
  <si>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</si>
  <si>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</si>
  <si>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</si>
  <si>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</si>
  <si>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</si>
  <si>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</si>
  <si>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</si>
  <si>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</si>
  <si>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</si>
  <si>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</si>
  <si>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</si>
  <si>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</si>
  <si>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</si>
  <si>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</si>
  <si>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</si>
  <si>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</si>
  <si>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</si>
  <si>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</si>
  <si>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</si>
  <si>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</si>
  <si>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</si>
  <si>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</si>
  <si>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</si>
  <si>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</si>
  <si>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</si>
  <si>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</si>
  <si>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</si>
  <si>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</si>
  <si>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</si>
  <si>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</si>
  <si>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</si>
  <si>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</si>
  <si>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</si>
  <si>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</si>
  <si>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</si>
  <si>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</si>
  <si>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</si>
  <si>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</si>
  <si>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</si>
  <si>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</si>
  <si>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</si>
  <si>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</si>
  <si>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</si>
  <si>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</si>
  <si>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</si>
  <si>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</si>
  <si>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</si>
  <si>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</si>
  <si>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</si>
  <si>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</si>
  <si>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</si>
  <si>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</si>
  <si>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</si>
  <si>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</si>
  <si>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</si>
  <si>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</si>
  <si>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</si>
  <si>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</si>
  <si>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</si>
  <si>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</si>
  <si>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</si>
  <si>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</si>
  <si>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</si>
  <si>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</si>
  <si>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</si>
  <si>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</si>
  <si>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</si>
  <si>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</si>
  <si>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</si>
  <si>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</si>
  <si>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</si>
  <si>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</si>
  <si>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</si>
  <si>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</si>
  <si>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</si>
  <si>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</si>
  <si>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</si>
  <si>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</si>
  <si>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</si>
  <si>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</si>
  <si>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</si>
  <si>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</si>
  <si>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</si>
  <si>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</si>
  <si>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</si>
  <si>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</si>
  <si>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</si>
  <si>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</si>
  <si>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</si>
  <si>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</si>
  <si>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</si>
  <si>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</si>
  <si>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</si>
  <si>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</si>
  <si>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</si>
  <si>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</si>
  <si>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</si>
  <si>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</si>
  <si>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</si>
  <si>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</si>
  <si>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</si>
  <si>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</si>
  <si>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</si>
  <si>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</si>
  <si>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</si>
  <si>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</si>
  <si>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</si>
  <si>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</si>
  <si>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</si>
  <si>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</si>
  <si>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</si>
  <si>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</si>
  <si>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</si>
  <si>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</si>
  <si>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</si>
  <si>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</si>
  <si>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</si>
  <si>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</si>
  <si>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</si>
  <si>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</si>
  <si>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</si>
  <si>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</si>
  <si>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</si>
  <si>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</si>
  <si>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</si>
  <si>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</si>
  <si>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</si>
  <si>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</si>
  <si>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</si>
  <si>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</si>
  <si>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</si>
  <si>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</si>
  <si>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</si>
  <si>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</si>
  <si>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</si>
  <si>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</si>
  <si>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</si>
  <si>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</si>
  <si>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</si>
  <si>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</si>
  <si>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</si>
  <si>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</si>
  <si>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</si>
  <si>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</si>
  <si>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</si>
  <si>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</si>
  <si>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</si>
  <si>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</si>
  <si>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</si>
  <si>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</si>
  <si>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</si>
  <si>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</si>
  <si>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</si>
  <si>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</si>
  <si>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</si>
  <si>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</si>
  <si>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</si>
  <si>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</si>
  <si>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</si>
  <si>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</si>
  <si>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</si>
  <si>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</si>
  <si>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</si>
  <si>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</si>
  <si>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</si>
  <si>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</si>
  <si>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</si>
  <si>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</si>
  <si>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</si>
  <si>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</si>
  <si>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</si>
  <si>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</si>
  <si>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</si>
  <si>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</si>
  <si>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</si>
  <si>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</si>
  <si>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</si>
  <si>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</si>
  <si>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</si>
  <si>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</si>
  <si>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</si>
  <si>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</si>
  <si>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</si>
  <si>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</si>
  <si>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</si>
  <si>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</si>
  <si>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</si>
  <si>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</si>
  <si>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</si>
  <si>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</si>
  <si>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</si>
  <si>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</si>
  <si>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</si>
  <si>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</si>
  <si>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</si>
  <si>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</si>
  <si>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</si>
  <si>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</si>
  <si>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</si>
  <si>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</si>
  <si>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</si>
  <si>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</si>
  <si>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</si>
  <si>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</si>
  <si>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</si>
  <si>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</si>
  <si>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</si>
  <si>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</si>
  <si>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</si>
  <si>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</si>
  <si>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</si>
  <si>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</si>
  <si>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</si>
  <si>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</si>
  <si>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</si>
  <si>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</si>
  <si>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</si>
  <si>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</si>
  <si>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</si>
  <si>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</si>
  <si>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</si>
  <si>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</si>
  <si>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</si>
  <si>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</si>
  <si>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</si>
  <si>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</si>
  <si>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</si>
  <si>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</si>
  <si>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</si>
  <si>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</si>
  <si>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</si>
  <si>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</si>
  <si>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</si>
  <si>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</si>
  <si>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</si>
  <si>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</si>
  <si>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</si>
  <si>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</si>
  <si>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</si>
  <si>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</si>
  <si>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</si>
  <si>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</si>
  <si>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</si>
  <si>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</si>
  <si>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</si>
  <si>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</si>
  <si>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</si>
  <si>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</si>
  <si>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</si>
  <si>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</si>
  <si>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</si>
  <si>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</si>
  <si>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</si>
  <si>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</si>
  <si>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</si>
  <si>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</si>
  <si>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</si>
  <si>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</si>
  <si>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</si>
  <si>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</si>
  <si>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</si>
  <si>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</si>
  <si>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</si>
  <si>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</si>
  <si>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</si>
  <si>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</si>
  <si>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</si>
  <si>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</si>
  <si>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</si>
  <si>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</si>
  <si>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</si>
  <si>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</si>
  <si>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</si>
  <si>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</si>
  <si>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</si>
  <si>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</si>
  <si>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</si>
  <si>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</si>
  <si>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</si>
  <si>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</si>
  <si>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</si>
  <si>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</si>
  <si>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</si>
  <si>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</si>
  <si>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</si>
  <si>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</si>
  <si>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</si>
  <si>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</si>
  <si>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</si>
  <si>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</si>
  <si>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</si>
  <si>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</si>
  <si>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</si>
  <si>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</si>
  <si>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</si>
  <si>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</si>
  <si>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</si>
  <si>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</si>
  <si>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</si>
  <si>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</si>
  <si>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</si>
  <si>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</si>
  <si>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</si>
  <si>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</si>
  <si>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</si>
  <si>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</si>
  <si>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</si>
  <si>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</si>
  <si>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</si>
  <si>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</si>
  <si>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</si>
  <si>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</si>
  <si>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</si>
  <si>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</si>
  <si>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</si>
  <si>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</si>
  <si>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</si>
  <si>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</si>
  <si>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</si>
  <si>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</si>
  <si>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</si>
  <si>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</si>
  <si>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</si>
  <si>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</si>
  <si>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</si>
  <si>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</si>
  <si>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</si>
  <si>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</si>
  <si>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</si>
  <si>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</si>
  <si>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</si>
  <si>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</si>
  <si>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</si>
  <si>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</si>
  <si>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</si>
  <si>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</si>
  <si>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</si>
  <si>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</si>
  <si>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</si>
  <si>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</si>
  <si>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</si>
  <si>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</si>
  <si>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</si>
  <si>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</si>
  <si>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</si>
  <si>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</si>
  <si>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</si>
  <si>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</si>
  <si>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</si>
  <si>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</si>
  <si>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</si>
  <si>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</si>
  <si>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</si>
  <si>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</si>
  <si>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</si>
  <si>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</si>
  <si>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</si>
  <si>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</si>
  <si>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</si>
  <si>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</si>
  <si>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</si>
  <si>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</si>
  <si>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</si>
  <si>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</si>
  <si>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</si>
  <si>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</si>
  <si>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</si>
  <si>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</si>
  <si>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</si>
  <si>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</si>
  <si>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</si>
  <si>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</si>
  <si>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</si>
  <si>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</si>
  <si>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</si>
  <si>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</si>
  <si>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</si>
  <si>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</si>
  <si>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</si>
  <si>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</si>
  <si>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</si>
  <si>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</si>
  <si>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</si>
  <si>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</si>
  <si>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</si>
  <si>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</si>
  <si>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</si>
  <si>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</si>
  <si>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</si>
  <si>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</si>
  <si>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</si>
  <si>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</si>
  <si>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</si>
  <si>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</si>
  <si>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</si>
  <si>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</si>
  <si>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</si>
  <si>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</si>
  <si>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</si>
  <si>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</si>
  <si>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</si>
  <si>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</si>
  <si>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</si>
  <si>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</si>
  <si>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</si>
  <si>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</si>
  <si>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</si>
  <si>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</si>
  <si>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</si>
  <si>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</si>
  <si>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</si>
  <si>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</si>
  <si>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</si>
  <si>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</si>
  <si>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</si>
  <si>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</si>
  <si>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</si>
  <si>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</si>
  <si>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</si>
  <si>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</si>
  <si>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</si>
  <si>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</si>
  <si>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</si>
  <si>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</si>
  <si>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</si>
  <si>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</si>
  <si>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</si>
  <si>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</si>
  <si>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</si>
  <si>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</si>
  <si>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</si>
  <si>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</si>
  <si>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</si>
  <si>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</si>
  <si>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</si>
  <si>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</si>
  <si>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</si>
  <si>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</si>
  <si>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</si>
  <si>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</si>
  <si>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</si>
  <si>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</si>
  <si>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</si>
  <si>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</si>
  <si>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</si>
  <si>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</si>
  <si>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</si>
  <si>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</si>
  <si>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</si>
  <si>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</si>
  <si>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</si>
  <si>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</si>
  <si>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</si>
  <si>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</si>
  <si>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</si>
  <si>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</si>
  <si>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</si>
  <si>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</si>
  <si>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</si>
  <si>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</si>
  <si>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</si>
  <si>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</si>
  <si>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</si>
  <si>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</si>
  <si>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</si>
  <si>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</si>
  <si>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</si>
  <si>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</si>
  <si>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</si>
  <si>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</si>
  <si>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</si>
  <si>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</si>
  <si>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</si>
  <si>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</si>
  <si>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</si>
  <si>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</si>
  <si>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</si>
  <si>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</si>
  <si>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</si>
  <si>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</si>
  <si>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</si>
  <si>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</si>
  <si>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</si>
  <si>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</si>
  <si>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</si>
  <si>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</si>
  <si>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</si>
  <si>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</si>
  <si>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</si>
  <si>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</si>
  <si>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</si>
  <si>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</si>
  <si>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</si>
  <si>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</si>
  <si>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</si>
  <si>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</si>
  <si>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</si>
  <si>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</si>
  <si>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</si>
  <si>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</si>
  <si>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</si>
  <si>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</si>
  <si>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</si>
  <si>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</si>
  <si>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</si>
  <si>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</si>
  <si>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</si>
  <si>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</si>
  <si>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</si>
  <si>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</si>
  <si>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</si>
  <si>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</si>
  <si>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</si>
  <si>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</si>
  <si>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</si>
  <si>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</si>
  <si>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</si>
  <si>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</si>
  <si>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</si>
  <si>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</si>
  <si>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</si>
  <si>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</si>
  <si>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</si>
  <si>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</si>
  <si>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</si>
  <si>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</si>
  <si>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</si>
  <si>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</si>
  <si>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</si>
  <si>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</si>
  <si>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</si>
  <si>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</si>
  <si>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</si>
  <si>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</si>
  <si>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</si>
  <si>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</si>
  <si>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</si>
  <si>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</si>
  <si>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</si>
  <si>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</si>
  <si>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</si>
  <si>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</si>
  <si>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</si>
  <si>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</si>
  <si>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</si>
  <si>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</si>
  <si>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</si>
  <si>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</si>
  <si>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</si>
  <si>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</si>
  <si>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</si>
  <si>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</si>
  <si>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</si>
  <si>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</si>
  <si>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</si>
  <si>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</si>
  <si>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</si>
  <si>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</si>
  <si>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</si>
  <si>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</si>
  <si>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</si>
  <si>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</si>
  <si>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</si>
  <si>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</si>
  <si>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</si>
  <si>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</si>
  <si>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</si>
  <si>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</si>
  <si>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</si>
  <si>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</si>
  <si>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</si>
  <si>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</si>
  <si>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</si>
  <si>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</si>
  <si>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</si>
  <si>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</si>
  <si>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</si>
  <si>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</si>
  <si>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</si>
  <si>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</si>
  <si>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</si>
  <si>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</si>
  <si>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</si>
  <si>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</si>
  <si>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</si>
  <si>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</si>
  <si>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</si>
  <si>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</si>
  <si>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</si>
  <si>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</si>
  <si>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</si>
  <si>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</si>
  <si>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</si>
  <si>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</si>
  <si>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</si>
  <si>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</si>
  <si>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</si>
  <si>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</si>
  <si>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</si>
  <si>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</si>
  <si>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</si>
  <si>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</si>
  <si>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</si>
  <si>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</si>
  <si>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</si>
  <si>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</si>
  <si>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</si>
  <si>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</si>
  <si>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</si>
  <si>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</si>
  <si>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</si>
  <si>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</si>
  <si>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</si>
  <si>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</si>
  <si>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</si>
  <si>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</si>
  <si>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</si>
  <si>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</si>
  <si>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</si>
  <si>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</si>
  <si>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</si>
  <si>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</si>
  <si>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</si>
  <si>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</si>
  <si>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</si>
  <si>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</si>
  <si>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</si>
  <si>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</si>
  <si>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</si>
  <si>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</si>
  <si>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</si>
  <si>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</si>
  <si>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</si>
  <si>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</si>
  <si>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</si>
  <si>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</si>
  <si>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</si>
  <si>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</si>
  <si>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</si>
  <si>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</si>
  <si>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</si>
  <si>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</si>
  <si>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</si>
  <si>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</si>
  <si>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</si>
  <si>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</si>
  <si>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</si>
  <si>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</si>
  <si>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</si>
  <si>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</si>
  <si>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</si>
  <si>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</si>
  <si>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</si>
  <si>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</si>
  <si>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</si>
  <si>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</si>
  <si>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</si>
  <si>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</si>
  <si>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</si>
  <si>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</si>
  <si>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</si>
  <si>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</si>
  <si>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</si>
  <si>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</si>
  <si>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</si>
  <si>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</si>
  <si>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</si>
  <si>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</si>
  <si>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</si>
  <si>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</si>
  <si>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</si>
  <si>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</si>
  <si>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</si>
  <si>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</si>
  <si>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</si>
  <si>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</si>
  <si>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</si>
  <si>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</si>
  <si>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</si>
  <si>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</si>
  <si>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</si>
  <si>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</si>
  <si>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</si>
  <si>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</si>
  <si>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</si>
  <si>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</si>
  <si>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</si>
  <si>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</si>
  <si>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</si>
  <si>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</si>
  <si>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</si>
  <si>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</si>
  <si>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</si>
  <si>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</si>
  <si>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</si>
  <si>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</si>
  <si>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</si>
  <si>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</si>
  <si>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</si>
  <si>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</si>
  <si>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</si>
  <si>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</si>
  <si>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</si>
  <si>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</si>
  <si>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</si>
  <si>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</si>
  <si>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</si>
  <si>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</si>
  <si>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</si>
  <si>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</si>
  <si>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</si>
  <si>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</si>
  <si>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</si>
  <si>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</si>
  <si>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</si>
  <si>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</si>
  <si>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</si>
  <si>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</si>
  <si>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</si>
  <si>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</si>
  <si>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</si>
  <si>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</si>
  <si>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</si>
  <si>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</si>
  <si>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</si>
  <si>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</si>
  <si>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</si>
  <si>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</si>
  <si>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</si>
  <si>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</si>
  <si>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</si>
  <si>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</si>
  <si>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</si>
  <si>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</si>
  <si>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</si>
  <si>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</si>
  <si>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</si>
  <si>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</si>
  <si>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</si>
  <si>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</si>
  <si>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</si>
  <si>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</si>
  <si>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</si>
  <si>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</si>
  <si>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</si>
  <si>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</si>
  <si>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</si>
  <si>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</si>
  <si>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</si>
  <si>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</si>
  <si>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</si>
  <si>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</si>
  <si>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</si>
  <si>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</si>
  <si>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</si>
  <si>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</si>
  <si>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</si>
  <si>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</si>
  <si>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</si>
  <si>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</si>
  <si>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</si>
  <si>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</si>
  <si>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</si>
  <si>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</si>
  <si>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</si>
  <si>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</si>
  <si>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</si>
  <si>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</si>
  <si>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</si>
  <si>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</si>
  <si>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</si>
  <si>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</si>
  <si>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</si>
  <si>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</si>
  <si>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</si>
  <si>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</si>
  <si>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</si>
  <si>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</si>
  <si>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</si>
  <si>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</si>
  <si>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</si>
  <si>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</si>
  <si>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</si>
  <si>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</si>
  <si>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</si>
  <si>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</si>
  <si>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</si>
  <si>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</si>
  <si>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</si>
  <si>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</si>
  <si>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</si>
  <si>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</si>
  <si>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</si>
  <si>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</si>
  <si>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</si>
  <si>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</si>
  <si>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</si>
  <si>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</si>
  <si>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</si>
  <si>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</si>
  <si>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</si>
  <si>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</si>
  <si>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</si>
  <si>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</si>
  <si>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</si>
  <si>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</si>
  <si>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</si>
  <si>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</si>
  <si>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</si>
  <si>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</si>
  <si>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</si>
  <si>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</si>
  <si>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</si>
  <si>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</si>
  <si>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</si>
  <si>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</si>
  <si>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</si>
  <si>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</si>
  <si>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</si>
  <si>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</si>
  <si>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</si>
  <si>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</si>
  <si>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</si>
  <si>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</si>
  <si>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</si>
  <si>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</si>
  <si>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</si>
  <si>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</si>
  <si>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</si>
  <si>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</si>
  <si>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</si>
  <si>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</si>
  <si>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</si>
  <si>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</si>
  <si>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</si>
  <si>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</si>
  <si>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</si>
  <si>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</si>
  <si>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</si>
  <si>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</si>
  <si>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</si>
  <si>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</si>
  <si>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</si>
  <si>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</si>
  <si>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</si>
  <si>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</si>
  <si>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</si>
  <si>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</si>
  <si>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</si>
  <si>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</si>
  <si>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</si>
  <si>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</si>
  <si>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</si>
  <si>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</si>
  <si>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</si>
  <si>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</si>
  <si>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</si>
  <si>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</si>
  <si>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</si>
  <si>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</si>
  <si>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</si>
  <si>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</si>
  <si>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</si>
  <si>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</si>
  <si>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</si>
  <si>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</si>
  <si>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</si>
  <si>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</si>
  <si>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</si>
  <si>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</si>
  <si>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</si>
  <si>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</si>
  <si>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</si>
  <si>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</si>
  <si>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</si>
  <si>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</si>
  <si>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</si>
  <si>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</si>
  <si>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</si>
  <si>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</si>
  <si>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</si>
  <si>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</si>
  <si>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</si>
  <si>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</si>
  <si>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</si>
  <si>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</si>
  <si>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</si>
  <si>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</si>
  <si>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</si>
  <si>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</si>
  <si>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</si>
  <si>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</si>
  <si>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</si>
  <si>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</si>
  <si>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</si>
  <si>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</si>
  <si>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</si>
  <si>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</si>
  <si>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</si>
  <si>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</si>
  <si>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</si>
  <si>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</si>
  <si>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</si>
  <si>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</si>
  <si>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</si>
  <si>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</si>
  <si>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</si>
  <si>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</si>
  <si>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</si>
  <si>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</si>
  <si>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</si>
  <si>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</si>
  <si>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</si>
  <si>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</si>
  <si>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</si>
  <si>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</si>
  <si>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</si>
  <si>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</si>
  <si>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</si>
  <si>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</si>
  <si>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</si>
  <si>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</si>
  <si>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</si>
  <si>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</si>
  <si>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</si>
  <si>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</si>
  <si>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</si>
  <si>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</si>
  <si>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</si>
  <si>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</si>
  <si>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</si>
  <si>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</si>
  <si>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</si>
  <si>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</si>
  <si>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</si>
  <si>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</si>
  <si>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</si>
  <si>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</si>
  <si>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</si>
  <si>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</si>
  <si>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</si>
  <si>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</si>
  <si>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</si>
  <si>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</si>
  <si>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</si>
  <si>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</si>
  <si>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</si>
  <si>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</si>
  <si>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</si>
  <si>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</si>
  <si>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</si>
  <si>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</si>
  <si>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</si>
  <si>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</si>
  <si>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</si>
  <si>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</si>
  <si>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</si>
  <si>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</si>
  <si>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</si>
  <si>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</si>
  <si>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</si>
  <si>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</si>
  <si>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</si>
  <si>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</si>
  <si>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</si>
  <si>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</si>
  <si>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</si>
  <si>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</si>
  <si>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</si>
  <si>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</si>
  <si>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</si>
  <si>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</si>
  <si>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</si>
  <si>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</si>
  <si>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</si>
  <si>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</si>
  <si>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</si>
  <si>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</si>
  <si>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</si>
  <si>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</si>
  <si>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</si>
  <si>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</si>
  <si>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</si>
  <si>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</si>
  <si>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</si>
  <si>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</si>
  <si>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</si>
  <si>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</si>
  <si>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</si>
  <si>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</si>
  <si>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</si>
  <si>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</si>
  <si>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</si>
  <si>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</si>
  <si>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</si>
  <si>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</si>
  <si>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</si>
  <si>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</si>
  <si>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</si>
  <si>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</si>
  <si>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</si>
  <si>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</si>
  <si>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</si>
  <si>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</si>
  <si>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</si>
  <si>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</si>
  <si>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</si>
  <si>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</si>
  <si>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</si>
  <si>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</si>
  <si>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</si>
  <si>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</si>
  <si>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</si>
  <si>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</si>
  <si>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</si>
  <si>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</si>
  <si>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</si>
  <si>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</si>
  <si>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</si>
  <si>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</si>
  <si>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</si>
  <si>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</si>
  <si>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</si>
  <si>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</si>
  <si>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</si>
  <si>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</si>
  <si>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</si>
  <si>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</si>
  <si>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</si>
  <si>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</si>
  <si>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</si>
  <si>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</si>
  <si>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</si>
  <si>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</si>
  <si>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</si>
  <si>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</si>
  <si>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</si>
  <si>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</si>
  <si>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</si>
  <si>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</si>
  <si>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</si>
  <si>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</si>
  <si>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</si>
  <si>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</si>
  <si>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</si>
  <si>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</si>
  <si>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</si>
  <si>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</si>
  <si>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</si>
  <si>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</si>
  <si>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</si>
  <si>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</si>
  <si>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</si>
  <si>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</si>
  <si>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</si>
  <si>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</si>
  <si>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</si>
  <si>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</si>
  <si>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</si>
  <si>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</si>
  <si>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</si>
  <si>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</si>
  <si>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</si>
  <si>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</si>
  <si>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</si>
  <si>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</si>
  <si>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</si>
  <si>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</si>
  <si>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</si>
  <si>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</si>
  <si>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</si>
  <si>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</si>
  <si>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</si>
  <si>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</si>
  <si>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</si>
  <si>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</si>
  <si>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</si>
  <si>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</si>
  <si>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</si>
  <si>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</si>
  <si>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</si>
  <si>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</si>
  <si>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</si>
  <si>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</si>
  <si>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</si>
  <si>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</si>
  <si>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</si>
  <si>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</si>
  <si>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</si>
  <si>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</si>
  <si>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</si>
  <si>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</si>
  <si>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</si>
  <si>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</si>
  <si>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</si>
  <si>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</si>
  <si>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</si>
  <si>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</si>
  <si>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</si>
  <si>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</si>
  <si>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</si>
  <si>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</si>
  <si>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</si>
  <si>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</si>
  <si>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</si>
  <si>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</si>
  <si>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</si>
  <si>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</si>
  <si>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</si>
  <si>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</si>
  <si>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</si>
  <si>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</si>
  <si>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</si>
  <si>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</si>
  <si>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</si>
  <si>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</si>
  <si>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</si>
  <si>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</si>
  <si>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</si>
  <si>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</si>
  <si>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</si>
  <si>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</si>
  <si>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</si>
  <si>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</si>
  <si>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</si>
  <si>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</si>
  <si>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</si>
  <si>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</si>
  <si>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</si>
  <si>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</si>
  <si>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</si>
  <si>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</si>
  <si>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</si>
  <si>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</si>
  <si>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</si>
  <si>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</si>
  <si>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</si>
  <si>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</si>
  <si>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</si>
  <si>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</si>
  <si>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</si>
  <si>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</si>
  <si>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</si>
  <si>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</si>
  <si>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</si>
  <si>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</si>
  <si>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</si>
  <si>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</si>
  <si>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</si>
  <si>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</si>
  <si>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</si>
  <si>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</si>
  <si>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</si>
  <si>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</si>
  <si>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</si>
  <si>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</si>
  <si>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</si>
  <si>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</si>
  <si>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</si>
  <si>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</si>
  <si>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</si>
  <si>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</si>
  <si>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</si>
  <si>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</si>
  <si>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</si>
  <si>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</si>
  <si>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</si>
  <si>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</si>
  <si>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</si>
  <si>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</si>
  <si>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</si>
  <si>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</si>
  <si>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</si>
  <si>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</si>
  <si>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</si>
  <si>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</si>
  <si>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</si>
  <si>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</si>
  <si>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</si>
  <si>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</si>
  <si>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</si>
  <si>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</si>
  <si>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</si>
  <si>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</si>
  <si>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</si>
  <si>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</si>
  <si>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</si>
  <si>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</si>
  <si>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</si>
  <si>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</si>
  <si>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</si>
  <si>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</si>
  <si>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</si>
  <si>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</si>
  <si>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</si>
  <si>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</si>
  <si>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</si>
  <si>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</si>
  <si>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</si>
  <si>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</si>
  <si>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</si>
  <si>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</si>
  <si>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</si>
  <si>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</si>
  <si>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</si>
  <si>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</si>
  <si>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</si>
  <si>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</si>
  <si>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</si>
  <si>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</si>
  <si>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</si>
  <si>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</si>
  <si>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</si>
  <si>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</si>
  <si>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</si>
  <si>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</si>
  <si>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</si>
  <si>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</si>
  <si>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</si>
  <si>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</si>
  <si>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</si>
  <si>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</si>
  <si>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</si>
  <si>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</si>
  <si>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</si>
  <si>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</si>
  <si>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</si>
  <si>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</si>
  <si>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</si>
  <si>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</si>
  <si>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</si>
  <si>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</si>
  <si>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</si>
  <si>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</si>
  <si>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</si>
  <si>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</si>
  <si>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</si>
  <si>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</si>
  <si>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</si>
  <si>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</si>
  <si>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</si>
  <si>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</si>
  <si>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</si>
  <si>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</si>
  <si>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</si>
  <si>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</si>
  <si>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</si>
  <si>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</si>
  <si>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</si>
  <si>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</si>
  <si>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</si>
  <si>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</si>
  <si>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</si>
  <si>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</si>
  <si>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</si>
  <si>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</si>
  <si>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</si>
  <si>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</si>
  <si>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</si>
  <si>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</si>
  <si>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</si>
  <si>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</si>
  <si>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</si>
  <si>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</si>
  <si>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</si>
  <si>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</si>
  <si>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</si>
  <si>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</si>
  <si>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</si>
  <si>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</si>
  <si>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</si>
  <si>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</si>
  <si>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</si>
  <si>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</si>
  <si>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</si>
  <si>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</si>
  <si>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</si>
  <si>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</si>
  <si>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</si>
  <si>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</si>
  <si>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</si>
  <si>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</si>
  <si>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</si>
  <si>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</si>
  <si>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</si>
  <si>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</si>
  <si>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</si>
  <si>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</si>
  <si>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</si>
  <si>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</si>
  <si>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</si>
  <si>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</si>
  <si>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</si>
  <si>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</si>
  <si>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</si>
  <si>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</si>
  <si>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</si>
  <si>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</si>
  <si>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</si>
  <si>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</si>
  <si>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</si>
  <si>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</si>
  <si>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</si>
  <si>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</si>
  <si>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</si>
  <si>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</si>
  <si>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</si>
  <si>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</si>
  <si>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</si>
  <si>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</si>
  <si>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</si>
  <si>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</si>
  <si>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</si>
  <si>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</si>
  <si>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</si>
  <si>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</si>
  <si>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</si>
  <si>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</si>
  <si>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</si>
  <si>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</si>
  <si>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</si>
  <si>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</si>
  <si>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</si>
  <si>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</si>
  <si>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</si>
  <si>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</si>
  <si>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</si>
  <si>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</si>
  <si>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</si>
  <si>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</si>
  <si>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</si>
  <si>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</si>
  <si>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</si>
  <si>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</si>
  <si>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</si>
  <si>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</si>
  <si>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</si>
  <si>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</si>
  <si>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</si>
  <si>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</si>
  <si>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</si>
  <si>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</si>
  <si>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</si>
  <si>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</si>
  <si>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</si>
  <si>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</si>
  <si>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</si>
  <si>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</si>
  <si>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</si>
  <si>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</si>
  <si>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</si>
  <si>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</si>
  <si>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</si>
  <si>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</si>
  <si>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</si>
  <si>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</si>
  <si>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</si>
  <si>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</si>
  <si>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</si>
  <si>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</si>
  <si>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</si>
  <si>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</si>
  <si>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</si>
  <si>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</si>
  <si>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</si>
  <si>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</si>
  <si>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</si>
  <si>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</si>
  <si>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</si>
  <si>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</si>
  <si>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</si>
  <si>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</si>
  <si>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</si>
  <si>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</si>
  <si>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</si>
  <si>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</si>
  <si>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</si>
  <si>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</si>
  <si>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</si>
  <si>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</si>
  <si>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</si>
  <si>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</si>
  <si>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</si>
  <si>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</si>
  <si>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</si>
  <si>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</si>
  <si>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</si>
  <si>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</si>
  <si>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</si>
  <si>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</si>
  <si>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</si>
  <si>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</si>
  <si>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</si>
  <si>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</si>
  <si>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</si>
  <si>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</si>
  <si>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</si>
  <si>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</si>
  <si>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</si>
  <si>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</si>
  <si>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</si>
  <si>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</si>
  <si>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</si>
  <si>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</si>
  <si>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</si>
  <si>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</si>
  <si>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</si>
  <si>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</si>
  <si>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</si>
  <si>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</si>
  <si>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</si>
  <si>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</si>
  <si>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</si>
  <si>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</si>
  <si>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</si>
  <si>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</si>
  <si>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</si>
  <si>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</si>
  <si>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</si>
  <si>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</si>
  <si>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</si>
  <si>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</si>
  <si>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</si>
  <si>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</si>
  <si>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</si>
  <si>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</si>
  <si>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</si>
  <si>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</si>
  <si>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</si>
  <si>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</si>
  <si>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</si>
  <si>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</si>
  <si>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</si>
  <si>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</si>
  <si>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</si>
  <si>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</si>
  <si>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</si>
  <si>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</si>
  <si>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</si>
  <si>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</si>
  <si>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</si>
  <si>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</si>
  <si>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</si>
  <si>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</si>
  <si>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</si>
  <si>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</si>
  <si>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</si>
  <si>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</si>
  <si>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</si>
  <si>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</si>
  <si>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</si>
  <si>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</si>
  <si>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</si>
  <si>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</si>
  <si>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</si>
  <si>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</si>
  <si>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</si>
  <si>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</si>
  <si>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</si>
  <si>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</si>
  <si>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</si>
  <si>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</si>
  <si>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</si>
  <si>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</si>
  <si>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</si>
  <si>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</si>
  <si>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</si>
  <si>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</si>
  <si>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</si>
  <si>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</si>
  <si>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</si>
  <si>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</si>
  <si>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</si>
  <si>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</si>
  <si>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</si>
  <si>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</si>
  <si>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</si>
  <si>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</si>
  <si>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</si>
  <si>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</si>
  <si>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</si>
  <si>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</si>
  <si>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</si>
  <si>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</si>
  <si>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</si>
  <si>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</si>
  <si>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</si>
  <si>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</si>
  <si>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</si>
  <si>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</si>
  <si>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</si>
  <si>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</si>
  <si>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</si>
  <si>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</si>
  <si>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</si>
  <si>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</si>
  <si>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</si>
  <si>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</si>
  <si>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</si>
  <si>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</si>
  <si>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</si>
  <si>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</si>
  <si>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</si>
  <si>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</si>
  <si>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</si>
  <si>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</si>
  <si>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</si>
  <si>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</si>
  <si>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</si>
  <si>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</si>
  <si>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</si>
  <si>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</si>
  <si>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</si>
  <si>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</si>
  <si>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</si>
  <si>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</si>
  <si>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</si>
  <si>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</si>
  <si>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</si>
  <si>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</si>
  <si>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</si>
  <si>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</si>
  <si>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</si>
  <si>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</si>
  <si>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</si>
  <si>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</si>
  <si>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</si>
  <si>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</si>
  <si>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</si>
  <si>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</si>
  <si>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</si>
  <si>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</si>
  <si>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</si>
  <si>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</si>
  <si>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</si>
  <si>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</si>
  <si>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</si>
  <si>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</si>
  <si>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</si>
  <si>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</si>
  <si>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</si>
  <si>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</si>
  <si>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</si>
  <si>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</si>
  <si>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</si>
  <si>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</si>
  <si>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</si>
  <si>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</si>
  <si>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</si>
  <si>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</si>
  <si>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</si>
  <si>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</si>
  <si>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</si>
  <si>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</si>
  <si>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</si>
  <si>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</si>
  <si>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</si>
  <si>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</si>
  <si>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</si>
  <si>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</si>
  <si>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</si>
  <si>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</si>
  <si>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</si>
  <si>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</si>
  <si>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</si>
  <si>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</si>
  <si>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</si>
  <si>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</si>
  <si>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</si>
  <si>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</si>
  <si>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</si>
  <si>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</si>
  <si>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</si>
  <si>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</si>
  <si>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</si>
  <si>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</si>
  <si>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</si>
  <si>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</si>
  <si>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</si>
  <si>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</si>
  <si>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</si>
  <si>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</si>
  <si>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</si>
  <si>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</si>
  <si>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</si>
  <si>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</si>
  <si>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</si>
  <si>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</si>
  <si>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</si>
  <si>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</si>
  <si>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</si>
  <si>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</si>
  <si>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</si>
  <si>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</si>
  <si>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</si>
  <si>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</si>
  <si>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</si>
  <si>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</si>
  <si>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</si>
  <si>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</si>
  <si>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</si>
  <si>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</si>
  <si>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</si>
  <si>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</si>
  <si>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</si>
  <si>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</si>
  <si>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</si>
  <si>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</si>
  <si>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</si>
  <si>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</si>
  <si>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</si>
  <si>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</si>
  <si>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</si>
  <si>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</si>
  <si>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</si>
  <si>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</si>
  <si>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</si>
  <si>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</si>
  <si>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</si>
  <si>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</si>
  <si>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</si>
  <si>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</si>
  <si>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</si>
  <si>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</si>
  <si>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</si>
  <si>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</si>
  <si>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</si>
  <si>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</si>
  <si>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</si>
  <si>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</si>
  <si>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</si>
  <si>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</si>
  <si>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</si>
  <si>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</si>
  <si>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</si>
  <si>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</si>
  <si>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</si>
  <si>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</si>
  <si>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</si>
  <si>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</si>
  <si>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</si>
  <si>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</si>
  <si>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</si>
  <si>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</si>
  <si>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</si>
  <si>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</si>
  <si>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</si>
  <si>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</si>
  <si>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</si>
  <si>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</si>
  <si>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</si>
  <si>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</si>
  <si>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</si>
  <si>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</si>
  <si>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</si>
  <si>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</si>
  <si>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</si>
  <si>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</si>
  <si>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</si>
  <si>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</si>
  <si>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</si>
  <si>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</si>
  <si>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</si>
  <si>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</si>
  <si>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</si>
  <si>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</si>
  <si>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</si>
  <si>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</si>
  <si>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</si>
  <si>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</si>
  <si>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</si>
  <si>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</si>
  <si>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</si>
  <si>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</si>
  <si>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</si>
  <si>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</si>
  <si>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</si>
  <si>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</si>
  <si>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</si>
  <si>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</si>
  <si>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</si>
  <si>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</si>
  <si>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</si>
  <si>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</si>
  <si>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</si>
  <si>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</si>
  <si>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</si>
  <si>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</si>
  <si>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</si>
  <si>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</si>
  <si>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</si>
  <si>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</si>
  <si>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</si>
  <si>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</si>
  <si>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</si>
  <si>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</si>
  <si>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</si>
  <si>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</si>
  <si>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</si>
  <si>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</si>
  <si>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</si>
  <si>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</si>
  <si>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</si>
  <si>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</si>
  <si>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</si>
  <si>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</si>
  <si>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</si>
  <si>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</si>
  <si>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</si>
  <si>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</si>
  <si>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</si>
  <si>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</si>
  <si>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</si>
  <si>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</si>
  <si>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</si>
  <si>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</si>
  <si>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</si>
  <si>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</si>
  <si>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</si>
  <si>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</si>
  <si>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</si>
  <si>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</si>
  <si>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</si>
  <si>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</si>
  <si>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</si>
  <si>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</si>
  <si>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</si>
  <si>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</si>
  <si>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</si>
  <si>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</si>
  <si>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</si>
  <si>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</si>
  <si>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</si>
  <si>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</si>
  <si>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</si>
  <si>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</si>
  <si>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</si>
  <si>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</si>
  <si>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</si>
  <si>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</si>
  <si>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</si>
  <si>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</si>
  <si>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</si>
  <si>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</si>
  <si>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</si>
  <si>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</si>
  <si>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</si>
  <si>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</si>
  <si>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</si>
  <si>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</si>
  <si>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</si>
  <si>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</si>
  <si>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</si>
  <si>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</si>
  <si>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</si>
  <si>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</si>
  <si>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</si>
  <si>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</si>
  <si>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</si>
  <si>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</si>
  <si>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</si>
  <si>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</si>
  <si>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</si>
  <si>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</si>
  <si>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</si>
  <si>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</si>
  <si>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</si>
  <si>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</si>
  <si>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</si>
  <si>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</si>
  <si>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</si>
  <si>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</si>
  <si>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</si>
  <si>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</si>
  <si>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</si>
  <si>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</si>
  <si>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</si>
  <si>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</si>
  <si>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</si>
  <si>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</si>
  <si>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</si>
  <si>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</si>
  <si>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</si>
  <si>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</si>
  <si>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</si>
  <si>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</si>
  <si>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</si>
  <si>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</si>
  <si>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</si>
  <si>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</si>
  <si>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</si>
  <si>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</si>
  <si>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</si>
  <si>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</si>
  <si>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</si>
  <si>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</si>
  <si>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</si>
  <si>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</si>
  <si>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</si>
  <si>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</si>
  <si>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</si>
  <si>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</si>
  <si>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</si>
  <si>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</si>
  <si>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</si>
  <si>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</si>
  <si>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</si>
  <si>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</si>
  <si>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</si>
  <si>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</si>
  <si>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</si>
  <si>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</si>
  <si>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</si>
  <si>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</si>
  <si>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</si>
  <si>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</si>
  <si>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</si>
  <si>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</si>
  <si>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</si>
  <si>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</si>
  <si>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</si>
  <si>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</si>
  <si>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</si>
  <si>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</si>
  <si>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</si>
  <si>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</si>
  <si>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</si>
  <si>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</si>
  <si>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</si>
  <si>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</si>
  <si>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</si>
  <si>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</si>
  <si>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</si>
  <si>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</si>
  <si>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</si>
  <si>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</si>
  <si>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</si>
  <si>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</si>
  <si>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</si>
  <si>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</si>
  <si>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</si>
  <si>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</si>
  <si>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</si>
  <si>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</si>
  <si>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</si>
  <si>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</si>
  <si>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</si>
  <si>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</si>
  <si>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</si>
  <si>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</si>
  <si>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</si>
  <si>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</si>
  <si>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</si>
  <si>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</si>
  <si>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</si>
  <si>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</si>
  <si>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</si>
  <si>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</si>
  <si>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</si>
  <si>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</si>
  <si>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</si>
  <si>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</si>
  <si>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</si>
  <si>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</si>
  <si>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</si>
  <si>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</si>
  <si>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</si>
  <si>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</si>
  <si>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</si>
  <si>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</si>
  <si>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</si>
  <si>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</si>
  <si>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</si>
  <si>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</si>
  <si>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</si>
  <si>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</si>
  <si>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</si>
  <si>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</si>
  <si>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</si>
  <si>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</si>
  <si>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</si>
  <si>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</si>
  <si>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</si>
  <si>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</si>
  <si>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</si>
  <si>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</si>
  <si>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</si>
  <si>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</si>
  <si>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</si>
  <si>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</si>
  <si>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</si>
  <si>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</si>
  <si>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</si>
  <si>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</si>
  <si>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</si>
  <si>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</si>
  <si>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</si>
  <si>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</si>
  <si>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</si>
  <si>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</si>
  <si>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</si>
  <si>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</si>
  <si>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</si>
  <si>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</si>
  <si>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</si>
  <si>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</si>
  <si>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</si>
  <si>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</si>
  <si>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</si>
  <si>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</si>
  <si>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</si>
  <si>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</si>
  <si>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</si>
  <si>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</si>
  <si>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</si>
  <si>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</si>
  <si>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</si>
  <si>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</si>
  <si>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</si>
  <si>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</si>
  <si>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</si>
  <si>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</si>
  <si>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</si>
  <si>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</si>
  <si>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</si>
  <si>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</si>
  <si>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</si>
  <si>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</si>
  <si>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</si>
  <si>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</si>
  <si>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</si>
  <si>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</si>
  <si>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</si>
  <si>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</si>
  <si>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</si>
  <si>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</si>
  <si>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</si>
  <si>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</si>
  <si>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</si>
  <si>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</si>
  <si>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</si>
  <si>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</si>
  <si>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</si>
  <si>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</si>
  <si>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</si>
  <si>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</si>
  <si>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</si>
  <si>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</si>
  <si>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</si>
  <si>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</si>
  <si>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</si>
  <si>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</si>
  <si>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</si>
  <si>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</si>
  <si>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</si>
  <si>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</si>
  <si>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</si>
  <si>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</si>
  <si>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</si>
  <si>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</si>
  <si>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</si>
  <si>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</si>
  <si>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</si>
  <si>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</si>
  <si>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</si>
  <si>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</si>
  <si>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</si>
  <si>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</si>
  <si>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</si>
  <si>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</si>
  <si>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</si>
  <si>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</si>
  <si>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</si>
  <si>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</si>
  <si>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</si>
  <si>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</si>
  <si>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</si>
  <si>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</si>
  <si>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</si>
  <si>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</si>
  <si>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</si>
  <si>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</si>
  <si>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</si>
  <si>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</si>
  <si>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</si>
  <si>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</si>
  <si>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</si>
  <si>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</si>
  <si>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</si>
  <si>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</si>
  <si>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</si>
  <si>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</si>
  <si>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</si>
  <si>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</si>
  <si>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</si>
  <si>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</si>
  <si>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</si>
  <si>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</si>
  <si>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</si>
  <si>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</si>
  <si>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</si>
  <si>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</si>
  <si>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</si>
  <si>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</si>
  <si>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</si>
  <si>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</si>
  <si>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</si>
  <si>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</si>
  <si>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</si>
  <si>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</si>
  <si>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</si>
  <si>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</si>
  <si>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</si>
  <si>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</si>
  <si>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</si>
  <si>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</si>
  <si>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</si>
  <si>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</si>
  <si>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</si>
  <si>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</si>
  <si>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</si>
  <si>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</si>
  <si>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</si>
  <si>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</si>
  <si>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</si>
  <si>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</si>
  <si>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</si>
  <si>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</si>
  <si>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</si>
  <si>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</si>
  <si>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</si>
  <si>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</si>
  <si>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</si>
  <si>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</si>
  <si>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</si>
  <si>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</si>
  <si>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</si>
  <si>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</si>
  <si>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</si>
  <si>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</si>
  <si>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</si>
  <si>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</si>
  <si>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</si>
  <si>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</si>
  <si>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</si>
  <si>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</si>
  <si>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</si>
  <si>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</si>
  <si>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</si>
  <si>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</si>
  <si>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</si>
  <si>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</si>
  <si>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</si>
  <si>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</si>
  <si>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</si>
  <si>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</si>
  <si>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</si>
  <si>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</si>
  <si>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</si>
  <si>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</si>
  <si>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</si>
  <si>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</si>
  <si>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</si>
  <si>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</si>
  <si>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</si>
  <si>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</si>
  <si>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</si>
  <si>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</si>
  <si>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</si>
  <si>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</si>
  <si>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</si>
  <si>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</si>
  <si>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</si>
  <si>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</si>
  <si>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</si>
  <si>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</si>
  <si>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</si>
  <si>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</si>
  <si>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</si>
  <si>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</si>
  <si>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</si>
  <si>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</si>
  <si>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</si>
  <si>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</si>
  <si>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</si>
  <si>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</si>
  <si>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</si>
  <si>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</si>
  <si>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</si>
  <si>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</si>
  <si>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</si>
  <si>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</si>
  <si>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</si>
  <si>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</si>
  <si>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</si>
  <si>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</si>
  <si>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</si>
  <si>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</si>
  <si>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</si>
  <si>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</si>
  <si>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</si>
  <si>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</si>
  <si>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</si>
  <si>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</si>
  <si>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</si>
  <si>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</si>
  <si>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</si>
  <si>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</si>
  <si>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</si>
  <si>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</si>
  <si>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</si>
  <si>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</si>
  <si>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</si>
  <si>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</si>
  <si>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</si>
  <si>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</si>
  <si>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</si>
  <si>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</si>
  <si>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</si>
  <si>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</si>
  <si>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</si>
  <si>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</si>
  <si>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</si>
  <si>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</si>
  <si>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</si>
  <si>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</si>
  <si>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</si>
  <si>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</si>
  <si>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</si>
  <si>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</si>
  <si>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</si>
  <si>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</si>
  <si>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</si>
  <si>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</si>
  <si>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</si>
  <si>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</si>
  <si>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</si>
  <si>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</si>
  <si>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</si>
  <si>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</si>
  <si>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</si>
  <si>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</si>
  <si>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</si>
  <si>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</si>
  <si>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</si>
  <si>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</si>
  <si>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</si>
  <si>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</si>
  <si>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</si>
  <si>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</si>
  <si>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</si>
  <si>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</si>
  <si>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</si>
  <si>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</si>
  <si>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</si>
  <si>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</si>
  <si>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</si>
  <si>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</si>
  <si>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</si>
  <si>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</si>
  <si>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</si>
  <si>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</si>
  <si>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</si>
  <si>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</si>
  <si>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</si>
  <si>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</si>
  <si>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</si>
  <si>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</si>
  <si>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</si>
  <si>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</si>
  <si>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</si>
  <si>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</si>
  <si>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</si>
  <si>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</si>
  <si>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</si>
  <si>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</si>
  <si>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</si>
  <si>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</si>
  <si>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</si>
  <si>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</si>
  <si>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</si>
  <si>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</si>
  <si>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</si>
  <si>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</si>
  <si>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</si>
  <si>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</si>
  <si>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</si>
  <si>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</si>
  <si>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</si>
  <si>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</si>
  <si>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</si>
  <si>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</si>
  <si>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</si>
  <si>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</si>
  <si>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</si>
  <si>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</si>
  <si>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</si>
  <si>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</si>
  <si>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</si>
  <si>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</si>
  <si>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</si>
  <si>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</si>
  <si>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</si>
  <si>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</si>
  <si>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</si>
  <si>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</si>
  <si>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</si>
  <si>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</si>
  <si>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</si>
  <si>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</si>
  <si>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</si>
  <si>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</si>
  <si>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</si>
  <si>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</si>
  <si>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</si>
  <si>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</si>
  <si>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</si>
  <si>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</si>
  <si>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</si>
  <si>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</si>
  <si>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</si>
  <si>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</si>
  <si>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</si>
  <si>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</si>
  <si>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</si>
  <si>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</si>
  <si>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</si>
  <si>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</si>
  <si>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</si>
  <si>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</si>
  <si>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</si>
  <si>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</si>
  <si>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</si>
  <si>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</si>
  <si>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</si>
  <si>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</si>
  <si>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</si>
  <si>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</si>
  <si>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</si>
  <si>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</si>
  <si>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</si>
  <si>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</si>
  <si>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</si>
  <si>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</si>
  <si>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</si>
  <si>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</si>
  <si>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</si>
  <si>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</si>
  <si>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</si>
  <si>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</si>
  <si>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</si>
  <si>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</si>
  <si>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</si>
  <si>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</si>
  <si>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</si>
  <si>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</si>
  <si>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</si>
  <si>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</si>
  <si>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</si>
  <si>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</si>
  <si>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</si>
  <si>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</si>
  <si>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</si>
  <si>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</si>
  <si>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</si>
  <si>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</si>
  <si>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</si>
  <si>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</si>
  <si>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</si>
  <si>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</si>
  <si>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</si>
  <si>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</si>
  <si>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</si>
  <si>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</si>
  <si>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</si>
  <si>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</si>
  <si>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</si>
  <si>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</si>
  <si>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</si>
  <si>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</si>
  <si>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</si>
  <si>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</si>
  <si>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</si>
  <si>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</si>
  <si>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</si>
  <si>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</si>
  <si>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</si>
  <si>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</si>
  <si>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</si>
  <si>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</si>
  <si>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</si>
  <si>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</si>
  <si>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</si>
  <si>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</si>
  <si>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</si>
  <si>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</si>
  <si>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</si>
  <si>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</si>
  <si>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</si>
  <si>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</si>
  <si>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</si>
  <si>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</si>
  <si>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</si>
  <si>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</si>
  <si>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</si>
  <si>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</si>
  <si>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</si>
  <si>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</si>
  <si>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</si>
  <si>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</si>
  <si>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</si>
  <si>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</si>
  <si>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</si>
  <si>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</si>
  <si>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</si>
  <si>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</si>
  <si>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</si>
  <si>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</si>
  <si>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</si>
  <si>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</si>
  <si>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</si>
  <si>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</si>
  <si>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</si>
  <si>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</si>
  <si>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</si>
  <si>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</si>
  <si>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</si>
  <si>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</si>
  <si>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</si>
  <si>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</si>
  <si>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</si>
  <si>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</si>
  <si>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</si>
  <si>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</si>
  <si>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</si>
  <si>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</si>
  <si>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</si>
  <si>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</si>
  <si>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</si>
  <si>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</si>
  <si>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</si>
  <si>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</si>
  <si>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</si>
  <si>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</si>
  <si>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</si>
  <si>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</si>
  <si>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</si>
  <si>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</si>
  <si>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</si>
  <si>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</si>
  <si>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</si>
  <si>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</si>
  <si>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</si>
  <si>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</si>
  <si>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</si>
  <si>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</si>
  <si>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</si>
  <si>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</si>
  <si>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</si>
  <si>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</si>
  <si>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</si>
  <si>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</si>
  <si>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</si>
  <si>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</si>
  <si>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</si>
  <si>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</si>
  <si>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</si>
  <si>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</si>
  <si>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</si>
  <si>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</si>
  <si>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</si>
  <si>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</si>
  <si>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</si>
  <si>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</si>
  <si>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</si>
  <si>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</si>
  <si>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</si>
  <si>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</si>
  <si>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</si>
  <si>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</si>
  <si>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</si>
  <si>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</si>
  <si>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</si>
  <si>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</si>
  <si>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</si>
  <si>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</si>
  <si>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</si>
  <si>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</si>
  <si>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</si>
  <si>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</si>
  <si>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</si>
  <si>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</si>
  <si>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</si>
  <si>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</si>
  <si>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</si>
  <si>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</si>
  <si>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</si>
  <si>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</si>
  <si>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</si>
  <si>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</si>
  <si>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</si>
  <si>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</si>
  <si>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</si>
  <si>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</si>
  <si>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</si>
  <si>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</si>
  <si>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</si>
  <si>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</si>
  <si>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</si>
  <si>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</si>
  <si>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</si>
  <si>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</si>
  <si>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</si>
  <si>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</si>
  <si>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</si>
  <si>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</si>
  <si>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</si>
  <si>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</si>
  <si>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</si>
  <si>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</si>
  <si>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</si>
  <si>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</si>
  <si>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</si>
  <si>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</si>
  <si>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</si>
  <si>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</si>
  <si>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</si>
  <si>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</si>
  <si>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</si>
  <si>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</si>
  <si>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</si>
  <si>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</si>
  <si>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</si>
  <si>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</si>
  <si>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</si>
  <si>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</si>
  <si>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</si>
  <si>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</si>
  <si>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</si>
  <si>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</si>
  <si>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</si>
  <si>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</si>
  <si>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</si>
  <si>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</si>
  <si>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</si>
  <si>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</si>
  <si>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</si>
  <si>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</si>
  <si>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</si>
  <si>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</si>
  <si>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</si>
  <si>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</si>
  <si>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</si>
  <si>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</si>
  <si>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</si>
  <si>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</si>
  <si>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</si>
  <si>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</si>
  <si>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</si>
  <si>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</si>
  <si>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</si>
  <si>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</si>
  <si>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</si>
  <si>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</si>
  <si>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</si>
  <si>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</si>
  <si>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</si>
  <si>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</si>
  <si>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</si>
  <si>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</si>
  <si>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</si>
  <si>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</si>
  <si>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</si>
  <si>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</si>
  <si>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</si>
  <si>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</si>
  <si>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</si>
  <si>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</si>
  <si>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</si>
  <si>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</si>
  <si>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</si>
  <si>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</si>
  <si>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</si>
  <si>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</si>
  <si>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</si>
  <si>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</si>
  <si>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</si>
  <si>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</si>
  <si>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</si>
  <si>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</si>
  <si>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</si>
  <si>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</si>
  <si>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</si>
  <si>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</si>
  <si>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</si>
  <si>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</si>
  <si>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</si>
  <si>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</si>
  <si>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</si>
  <si>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</si>
  <si>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</si>
  <si>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</si>
  <si>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</si>
  <si>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</si>
  <si>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</si>
  <si>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</si>
  <si>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</si>
  <si>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</si>
  <si>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</si>
  <si>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</si>
  <si>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</si>
  <si>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</si>
  <si>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</si>
  <si>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</si>
  <si>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</si>
  <si>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</si>
  <si>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</si>
  <si>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</si>
  <si>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</si>
  <si>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</si>
  <si>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</si>
  <si>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</si>
  <si>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</si>
  <si>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</si>
  <si>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</si>
  <si>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</si>
  <si>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</si>
  <si>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</si>
  <si>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</si>
  <si>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</si>
  <si>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</si>
  <si>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</si>
  <si>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</si>
  <si>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</si>
  <si>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</si>
  <si>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</si>
  <si>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</si>
  <si>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</si>
  <si>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</si>
  <si>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</si>
  <si>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</si>
  <si>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</si>
  <si>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</si>
  <si>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</si>
  <si>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</si>
  <si>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</si>
  <si>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</si>
  <si>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</si>
  <si>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</si>
  <si>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</si>
  <si>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</si>
  <si>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</si>
  <si>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</si>
  <si>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</si>
  <si>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</si>
  <si>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</si>
  <si>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</si>
  <si>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</si>
  <si>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</si>
  <si>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</si>
  <si>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</si>
  <si>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</si>
  <si>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</si>
  <si>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</si>
  <si>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</si>
  <si>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</si>
  <si>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</si>
  <si>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</si>
  <si>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</si>
  <si>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</si>
  <si>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</si>
  <si>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</si>
  <si>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</si>
  <si>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</si>
  <si>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</si>
  <si>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</si>
  <si>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</si>
  <si>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</si>
  <si>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</si>
  <si>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</si>
  <si>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</si>
  <si>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</si>
  <si>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</si>
  <si>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</si>
  <si>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</si>
  <si>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</si>
  <si>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</si>
  <si>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</si>
  <si>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</si>
  <si>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</si>
  <si>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</si>
  <si>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</si>
  <si>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</si>
  <si>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</si>
  <si>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</si>
  <si>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</si>
  <si>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</si>
  <si>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</si>
  <si>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</si>
  <si>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</si>
  <si>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</si>
  <si>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</si>
  <si>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</si>
  <si>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</si>
  <si>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</si>
  <si>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</si>
  <si>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</si>
  <si>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</si>
  <si>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</si>
  <si>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</si>
  <si>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</si>
  <si>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</si>
  <si>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</si>
  <si>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</si>
  <si>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</si>
  <si>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</si>
  <si>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</si>
  <si>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</si>
  <si>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</si>
  <si>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</si>
  <si>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</si>
  <si>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</si>
  <si>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</si>
  <si>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</si>
  <si>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</si>
  <si>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</si>
  <si>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</si>
  <si>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</si>
  <si>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</si>
  <si>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</si>
  <si>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</si>
  <si>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</si>
  <si>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</si>
  <si>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</si>
  <si>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</si>
  <si>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</si>
  <si>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</si>
  <si>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</si>
  <si>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</si>
  <si>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</si>
  <si>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</si>
  <si>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</si>
  <si>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</si>
  <si>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</si>
  <si>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</si>
  <si>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</si>
  <si>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</si>
  <si>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</si>
  <si>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</si>
  <si>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</si>
  <si>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</si>
  <si>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</si>
  <si>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</si>
  <si>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</si>
  <si>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</si>
  <si>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</si>
  <si>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</si>
  <si>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</si>
  <si>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</si>
  <si>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</si>
  <si>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</si>
  <si>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</si>
  <si>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</si>
  <si>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</si>
  <si>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</si>
  <si>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</si>
  <si>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</si>
  <si>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</si>
  <si>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</si>
  <si>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</si>
  <si>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</si>
  <si>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</si>
  <si>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</si>
  <si>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</si>
  <si>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</si>
  <si>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</si>
  <si>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</si>
  <si>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</si>
  <si>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</si>
  <si>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</si>
  <si>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</si>
  <si>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</si>
  <si>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</si>
  <si>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</si>
  <si>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</si>
  <si>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</si>
  <si>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</si>
  <si>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</si>
  <si>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</si>
  <si>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</si>
  <si>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</si>
  <si>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</si>
  <si>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</si>
  <si>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</si>
  <si>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</si>
  <si>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</si>
  <si>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</si>
  <si>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</si>
  <si>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</si>
  <si>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</si>
  <si>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</si>
  <si>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</si>
  <si>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</si>
  <si>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</si>
  <si>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</si>
  <si>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</si>
  <si>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</si>
  <si>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</si>
  <si>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</si>
  <si>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</si>
  <si>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</si>
  <si>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</si>
  <si>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</si>
  <si>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</si>
  <si>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</si>
  <si>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</si>
  <si>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</si>
  <si>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</si>
  <si>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</si>
  <si>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</si>
  <si>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</si>
  <si>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</si>
  <si>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</si>
  <si>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</si>
  <si>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</si>
  <si>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</si>
  <si>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</si>
  <si>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</si>
  <si>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</si>
  <si>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</si>
  <si>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</si>
  <si>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</si>
  <si>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</si>
  <si>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</si>
  <si>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</si>
  <si>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</si>
  <si>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</si>
  <si>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</si>
  <si>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</si>
  <si>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</si>
  <si>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</si>
  <si>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</si>
  <si>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</si>
  <si>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</si>
  <si>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</si>
  <si>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</si>
  <si>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</si>
  <si>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</si>
  <si>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</si>
  <si>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</si>
  <si>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</si>
  <si>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</si>
  <si>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</si>
  <si>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</si>
  <si>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</si>
  <si>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</si>
  <si>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</si>
  <si>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</si>
  <si>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</si>
  <si>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</si>
  <si>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</si>
  <si>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</si>
  <si>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</si>
  <si>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</si>
  <si>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</si>
  <si>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</si>
  <si>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</si>
  <si>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</si>
  <si>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</si>
  <si>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</si>
  <si>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</si>
  <si>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</si>
  <si>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</si>
  <si>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</si>
  <si>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</si>
  <si>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</si>
  <si>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</si>
  <si>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</si>
  <si>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</si>
  <si>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</si>
  <si>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</si>
  <si>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</si>
  <si>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</si>
  <si>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</si>
  <si>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</si>
  <si>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</si>
  <si>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</si>
  <si>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</si>
  <si>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</si>
  <si>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</si>
  <si>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</si>
  <si>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</si>
  <si>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</si>
  <si>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</si>
  <si>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</si>
  <si>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</si>
  <si>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</si>
  <si>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</si>
  <si>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</si>
  <si>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</si>
  <si>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</si>
  <si>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</si>
  <si>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</si>
  <si>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</si>
  <si>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</si>
  <si>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</si>
  <si>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</si>
  <si>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</si>
  <si>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</si>
  <si>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</si>
  <si>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</si>
  <si>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</si>
  <si>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</si>
  <si>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</si>
  <si>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</si>
  <si>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</si>
  <si>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</si>
  <si>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</si>
  <si>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</si>
  <si>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</si>
  <si>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</si>
  <si>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</si>
  <si>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</si>
  <si>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</si>
  <si>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</si>
  <si>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</si>
  <si>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</si>
  <si>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</si>
  <si>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</si>
  <si>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</si>
  <si>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</si>
  <si>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</si>
  <si>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</si>
  <si>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</si>
  <si>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</si>
  <si>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</si>
  <si>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</si>
  <si>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</si>
  <si>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</si>
  <si>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</si>
  <si>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</si>
  <si>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</si>
  <si>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</si>
  <si>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</si>
  <si>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</si>
  <si>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</si>
  <si>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</si>
  <si>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</si>
  <si>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</si>
  <si>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</si>
  <si>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</si>
  <si>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</si>
  <si>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</si>
  <si>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</si>
  <si>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</si>
  <si>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</si>
  <si>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</si>
  <si>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</si>
  <si>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</si>
  <si>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</si>
  <si>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</si>
  <si>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</si>
  <si>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</si>
  <si>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</si>
  <si>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</si>
  <si>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</si>
  <si>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</si>
  <si>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</si>
  <si>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</si>
  <si>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</si>
  <si>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</si>
  <si>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</si>
  <si>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</si>
  <si>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</si>
  <si>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</si>
  <si>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</si>
  <si>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</si>
  <si>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</si>
  <si>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</si>
  <si>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</si>
  <si>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</si>
  <si>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</si>
  <si>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</si>
  <si>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</si>
  <si>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</si>
  <si>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</si>
  <si>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</si>
  <si>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</si>
  <si>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</si>
  <si>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</si>
  <si>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</si>
  <si>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</si>
  <si>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</si>
  <si>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</si>
  <si>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</si>
  <si>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</si>
  <si>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</si>
  <si>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</si>
  <si>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</si>
  <si>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</si>
  <si>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</si>
  <si>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</si>
  <si>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</si>
  <si>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</si>
  <si>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</si>
  <si>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</si>
  <si>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</si>
  <si>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</si>
  <si>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</si>
  <si>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</si>
  <si>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</si>
  <si>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</si>
  <si>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</si>
  <si>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</si>
  <si>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</si>
  <si>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</si>
  <si>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</si>
  <si>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</si>
  <si>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</si>
  <si>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</si>
  <si>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</si>
  <si>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</si>
  <si>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</si>
  <si>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</si>
  <si>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</si>
  <si>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</si>
  <si>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</si>
  <si>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</si>
  <si>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</si>
  <si>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</si>
  <si>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</si>
  <si>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</si>
  <si>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</si>
  <si>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</si>
  <si>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</si>
  <si>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</si>
  <si>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</si>
  <si>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</si>
  <si>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</si>
  <si>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</si>
  <si>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</si>
  <si>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</si>
  <si>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</si>
  <si>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</si>
  <si>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</si>
  <si>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</si>
  <si>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</si>
  <si>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</si>
  <si>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</si>
  <si>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</si>
  <si>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</si>
  <si>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</si>
  <si>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</si>
  <si>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</si>
  <si>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</si>
  <si>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</si>
  <si>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</si>
  <si>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</si>
  <si>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</si>
  <si>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</si>
  <si>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</si>
  <si>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</si>
  <si>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</si>
  <si>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</si>
  <si>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</si>
  <si>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</si>
  <si>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</si>
  <si>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</si>
  <si>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</si>
  <si>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</si>
  <si>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</si>
  <si>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</si>
  <si>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</si>
  <si>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</si>
  <si>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</si>
  <si>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</si>
  <si>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</si>
  <si>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</si>
  <si>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</si>
  <si>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</si>
  <si>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</si>
  <si>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</si>
  <si>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</si>
  <si>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</si>
  <si>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</si>
  <si>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</si>
  <si>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</si>
  <si>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</si>
  <si>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</si>
  <si>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</si>
  <si>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</si>
  <si>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</si>
  <si>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</si>
  <si>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</si>
  <si>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</si>
  <si>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</si>
  <si>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</si>
  <si>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</si>
  <si>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</si>
  <si>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</si>
  <si>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</si>
  <si>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</si>
  <si>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</si>
  <si>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</si>
  <si>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</si>
  <si>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</si>
  <si>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</si>
  <si>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</si>
  <si>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</si>
  <si>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</si>
  <si>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</si>
  <si>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</si>
  <si>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</si>
  <si>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</si>
  <si>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</si>
  <si>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</si>
  <si>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</si>
  <si>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</si>
  <si>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</si>
  <si>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</si>
  <si>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</si>
  <si>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</si>
  <si>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</si>
  <si>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</si>
  <si>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</si>
  <si>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</si>
  <si>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</si>
  <si>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</si>
  <si>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</si>
  <si>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</si>
  <si>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</si>
  <si>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</si>
  <si>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</si>
  <si>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</si>
  <si>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</si>
  <si>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</si>
  <si>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</si>
  <si>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</si>
  <si>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</si>
  <si>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</si>
  <si>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</si>
  <si>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</si>
  <si>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</si>
  <si>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</si>
  <si>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</si>
  <si>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</si>
  <si>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</si>
  <si>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</si>
  <si>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</si>
  <si>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</si>
  <si>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</si>
  <si>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</si>
  <si>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</si>
  <si>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</si>
  <si>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</si>
  <si>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</si>
  <si>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</si>
  <si>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</si>
  <si>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</si>
  <si>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</si>
  <si>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</si>
  <si>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</si>
  <si>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</si>
  <si>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</si>
  <si>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</si>
  <si>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</si>
  <si>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</si>
  <si>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</si>
  <si>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</si>
  <si>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</si>
  <si>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</si>
  <si>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</si>
  <si>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</si>
  <si>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</si>
  <si>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</si>
  <si>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</si>
  <si>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</si>
  <si>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</si>
  <si>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</si>
  <si>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</si>
  <si>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</si>
  <si>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</si>
  <si>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</si>
  <si>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</si>
  <si>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</si>
  <si>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</si>
  <si>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</si>
  <si>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</si>
  <si>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</si>
  <si>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</si>
  <si>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</si>
  <si>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</si>
  <si>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</si>
  <si>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</si>
  <si>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</si>
  <si>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</si>
  <si>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</si>
  <si>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</si>
  <si>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</si>
  <si>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</si>
  <si>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</si>
  <si>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</si>
  <si>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</si>
  <si>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</si>
  <si>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</si>
  <si>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</si>
  <si>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</si>
  <si>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</si>
  <si>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</si>
  <si>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</si>
  <si>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</si>
  <si>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</si>
  <si>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</si>
  <si>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</si>
  <si>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</si>
  <si>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</si>
  <si>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</si>
  <si>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</si>
  <si>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</si>
  <si>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</si>
  <si>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</si>
  <si>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</si>
  <si>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</si>
  <si>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</si>
  <si>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</si>
  <si>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</si>
  <si>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</si>
  <si>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</si>
  <si>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</si>
  <si>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</si>
  <si>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</si>
  <si>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</si>
  <si>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</si>
  <si>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</si>
  <si>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</si>
  <si>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</si>
  <si>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</si>
  <si>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</si>
  <si>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</si>
  <si>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</si>
  <si>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</si>
  <si>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</si>
  <si>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</si>
  <si>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</si>
  <si>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</si>
  <si>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</si>
  <si>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</si>
  <si>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</si>
  <si>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</si>
  <si>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</si>
  <si>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</si>
  <si>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</si>
  <si>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</si>
  <si>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</si>
  <si>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</si>
  <si>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</si>
  <si>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</si>
  <si>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</si>
  <si>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</si>
  <si>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</si>
  <si>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</si>
  <si>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</si>
  <si>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</si>
  <si>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</si>
  <si>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</si>
  <si>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</si>
  <si>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</si>
  <si>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</si>
  <si>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</si>
  <si>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</si>
  <si>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</si>
  <si>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</si>
  <si>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</si>
  <si>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</si>
  <si>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</si>
  <si>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</si>
  <si>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</si>
  <si>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</si>
  <si>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</si>
  <si>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</si>
  <si>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</si>
  <si>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</si>
  <si>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</si>
  <si>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</si>
  <si>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</si>
  <si>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</si>
  <si>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</si>
  <si>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</si>
  <si>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</si>
  <si>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</si>
  <si>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</si>
  <si>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</si>
  <si>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</si>
  <si>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</si>
  <si>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</si>
  <si>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</si>
  <si>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</si>
  <si>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</si>
  <si>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</si>
  <si>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</si>
  <si>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</si>
  <si>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</si>
  <si>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</si>
  <si>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</si>
  <si>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</si>
  <si>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</si>
  <si>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</si>
  <si>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</si>
  <si>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</si>
  <si>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</si>
  <si>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</si>
  <si>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</si>
  <si>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</si>
  <si>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</si>
  <si>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</si>
  <si>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</si>
  <si>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</si>
  <si>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</si>
  <si>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</si>
  <si>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</si>
  <si>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</si>
  <si>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</si>
  <si>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</si>
  <si>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</si>
  <si>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</si>
  <si>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</si>
  <si>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</si>
  <si>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</si>
  <si>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</si>
  <si>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</si>
  <si>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</si>
  <si>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</si>
  <si>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</si>
  <si>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</si>
  <si>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</si>
  <si>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</si>
  <si>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</si>
  <si>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</si>
  <si>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</si>
  <si>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</si>
  <si>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</si>
  <si>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</si>
  <si>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</si>
  <si>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</si>
  <si>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</si>
  <si>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</si>
  <si>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</si>
  <si>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</si>
  <si>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</si>
  <si>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</si>
  <si>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</si>
  <si>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</si>
  <si>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</si>
  <si>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</si>
  <si>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</si>
  <si>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</si>
  <si>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</si>
  <si>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</si>
  <si>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</si>
  <si>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</si>
  <si>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</si>
  <si>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</si>
  <si>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</si>
  <si>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</si>
  <si>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</si>
  <si>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</si>
  <si>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</si>
  <si>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</si>
  <si>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</si>
  <si>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</si>
  <si>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</si>
  <si>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</si>
  <si>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</si>
  <si>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</si>
  <si>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</si>
  <si>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</si>
  <si>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</si>
  <si>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</si>
  <si>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</si>
  <si>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</si>
  <si>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</si>
  <si>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</si>
  <si>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</si>
  <si>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</si>
  <si>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</si>
  <si>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</si>
  <si>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</si>
  <si>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</si>
  <si>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</si>
  <si>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</si>
  <si>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</si>
  <si>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</si>
  <si>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</si>
  <si>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</si>
  <si>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</si>
  <si>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</si>
  <si>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</si>
  <si>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</si>
  <si>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</si>
  <si>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</si>
  <si>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</si>
  <si>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</si>
  <si>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</si>
  <si>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</si>
  <si>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</si>
  <si>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</si>
  <si>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</si>
  <si>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</si>
  <si>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</si>
  <si>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</si>
  <si>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</si>
  <si>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</si>
  <si>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</si>
  <si>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</si>
  <si>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</si>
  <si>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</si>
  <si>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</si>
  <si>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</si>
  <si>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</si>
  <si>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</si>
  <si>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</si>
  <si>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</si>
  <si>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</si>
  <si>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</si>
  <si>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</si>
  <si>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</si>
  <si>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</si>
  <si>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</si>
  <si>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</si>
  <si>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</si>
  <si>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</si>
  <si>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</si>
  <si>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</si>
  <si>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</si>
  <si>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</si>
  <si>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</si>
  <si>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</si>
  <si>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</si>
  <si>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</si>
  <si>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</si>
  <si>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</si>
  <si>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</si>
  <si>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</si>
  <si>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</si>
  <si>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</si>
  <si>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</si>
  <si>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</si>
  <si>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</si>
  <si>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</si>
  <si>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</si>
  <si>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</si>
  <si>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</si>
  <si>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</si>
  <si>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</si>
  <si>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</si>
  <si>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</si>
  <si>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</si>
  <si>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</si>
  <si>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</si>
  <si>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</si>
  <si>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</si>
  <si>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</si>
  <si>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</si>
  <si>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</si>
  <si>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</si>
  <si>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</si>
  <si>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</si>
  <si>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</si>
  <si>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</si>
  <si>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</si>
  <si>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</si>
  <si>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</si>
  <si>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</si>
  <si>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</si>
  <si>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</si>
  <si>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</si>
  <si>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</si>
  <si>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</si>
  <si>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</si>
  <si>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</si>
  <si>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</si>
  <si>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</si>
  <si>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</si>
  <si>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</si>
  <si>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</si>
  <si>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</si>
  <si>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</si>
  <si>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</si>
  <si>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</si>
  <si>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</si>
  <si>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</si>
  <si>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</si>
  <si>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</si>
  <si>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</si>
  <si>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</si>
  <si>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</si>
  <si>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</si>
  <si>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</si>
  <si>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</si>
  <si>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</si>
  <si>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</si>
  <si>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</si>
  <si>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</si>
  <si>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</si>
  <si>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</si>
  <si>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</si>
  <si>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</si>
  <si>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</si>
  <si>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</si>
  <si>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</si>
  <si>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</si>
  <si>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</si>
  <si>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</si>
  <si>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</si>
  <si>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</si>
  <si>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</si>
  <si>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</si>
  <si>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</si>
  <si>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</si>
  <si>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</si>
  <si>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</si>
  <si>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</si>
  <si>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</si>
  <si>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</si>
  <si>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</si>
  <si>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</si>
  <si>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</si>
  <si>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</si>
  <si>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</si>
  <si>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</si>
  <si>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</si>
  <si>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</si>
  <si>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</si>
  <si>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</si>
  <si>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</si>
  <si>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</si>
  <si>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</si>
  <si>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</si>
  <si>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</si>
  <si>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</si>
  <si>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</si>
  <si>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</si>
  <si>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</si>
  <si>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</si>
  <si>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</si>
  <si>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</si>
  <si>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</si>
  <si>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</si>
  <si>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</si>
  <si>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</si>
  <si>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</si>
  <si>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</si>
  <si>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</si>
  <si>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</si>
  <si>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</si>
  <si>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</si>
  <si>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</si>
  <si>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</si>
  <si>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</si>
  <si>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</si>
  <si>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</si>
  <si>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</si>
  <si>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</si>
  <si>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</si>
  <si>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</si>
  <si>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</si>
  <si>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</si>
  <si>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</si>
  <si>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</si>
  <si>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</si>
  <si>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</si>
  <si>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</si>
  <si>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</si>
  <si>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</si>
  <si>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</si>
  <si>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</si>
  <si>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</si>
  <si>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</si>
  <si>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</si>
  <si>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</si>
  <si>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</si>
  <si>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</si>
  <si>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</si>
  <si>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</si>
  <si>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</si>
  <si>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</si>
  <si>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</si>
  <si>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</si>
  <si>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</si>
  <si>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</si>
  <si>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</si>
  <si>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</si>
  <si>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</si>
  <si>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</si>
  <si>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</si>
  <si>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</si>
  <si>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</si>
  <si>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</si>
  <si>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</si>
  <si>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</si>
  <si>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</si>
  <si>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</si>
  <si>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</si>
  <si>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</si>
  <si>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</si>
  <si>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</si>
  <si>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</si>
  <si>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</si>
  <si>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</si>
  <si>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</si>
  <si>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</si>
  <si>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</si>
  <si>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</si>
  <si>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</si>
  <si>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</si>
  <si>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</si>
  <si>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</si>
  <si>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</si>
  <si>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</si>
  <si>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</si>
  <si>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</si>
  <si>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</si>
  <si>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</si>
  <si>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</si>
  <si>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</si>
  <si>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</si>
  <si>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</si>
  <si>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</si>
  <si>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</si>
  <si>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</si>
  <si>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</si>
  <si>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</si>
  <si>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</si>
  <si>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</si>
  <si>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</si>
  <si>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</si>
  <si>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</si>
  <si>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</si>
  <si>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</si>
  <si>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</si>
  <si>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</si>
  <si>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</si>
  <si>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</si>
  <si>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</si>
  <si>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</si>
  <si>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</si>
  <si>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</si>
  <si>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</si>
  <si>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</si>
  <si>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</si>
  <si>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</si>
  <si>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</si>
  <si>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</si>
  <si>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</si>
  <si>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</si>
  <si>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</si>
  <si>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</si>
  <si>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</si>
  <si>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</si>
  <si>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</si>
  <si>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</si>
  <si>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</si>
  <si>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</si>
  <si>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</si>
  <si>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</si>
  <si>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</si>
  <si>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</si>
  <si>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</si>
  <si>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</si>
  <si>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</si>
  <si>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</si>
  <si>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</si>
  <si>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</si>
  <si>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</si>
  <si>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</si>
  <si>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</si>
  <si>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</si>
  <si>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</si>
  <si>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</si>
  <si>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</si>
  <si>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</si>
  <si>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</si>
  <si>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</si>
  <si>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</si>
  <si>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</si>
  <si>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</si>
  <si>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</si>
  <si>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</si>
  <si>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</si>
  <si>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</si>
  <si>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</si>
  <si>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</si>
  <si>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</si>
  <si>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</si>
  <si>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</si>
  <si>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</si>
  <si>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</si>
  <si>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</si>
  <si>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</si>
  <si>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</si>
  <si>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</si>
  <si>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</si>
  <si>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</si>
  <si>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</si>
  <si>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</si>
  <si>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</si>
  <si>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</si>
  <si>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</si>
  <si>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</si>
  <si>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</si>
  <si>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</si>
  <si>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</si>
  <si>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</si>
  <si>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</si>
  <si>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</si>
  <si>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</si>
  <si>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</si>
  <si>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</si>
  <si>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</si>
  <si>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</si>
  <si>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</si>
  <si>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</si>
  <si>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</si>
  <si>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</si>
  <si>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</si>
  <si>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</si>
  <si>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</si>
  <si>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</si>
  <si>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</si>
  <si>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</si>
  <si>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</si>
  <si>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</si>
  <si>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</si>
  <si>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</si>
  <si>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</si>
  <si>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</si>
  <si>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</si>
  <si>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</si>
  <si>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</si>
  <si>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</si>
  <si>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</si>
  <si>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</si>
  <si>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</si>
  <si>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</si>
  <si>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</si>
  <si>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</si>
  <si>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</si>
  <si>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</si>
  <si>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</si>
  <si>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</si>
  <si>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</si>
  <si>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</si>
  <si>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</si>
  <si>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</si>
  <si>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</si>
  <si>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</si>
  <si>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</si>
  <si>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</si>
  <si>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</si>
  <si>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</si>
  <si>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</si>
  <si>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</si>
  <si>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</si>
  <si>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</si>
  <si>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</si>
  <si>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</si>
  <si>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</si>
  <si>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</si>
  <si>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</si>
  <si>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</si>
  <si>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</si>
  <si>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</si>
  <si>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</si>
  <si>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</si>
  <si>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</si>
  <si>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</si>
  <si>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</si>
  <si>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</si>
  <si>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</si>
  <si>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</si>
  <si>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</si>
  <si>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</si>
  <si>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</si>
  <si>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</si>
  <si>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</si>
  <si>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</si>
  <si>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</si>
  <si>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</si>
  <si>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</si>
  <si>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</si>
  <si>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</si>
  <si>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</si>
  <si>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</si>
  <si>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</si>
  <si>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</si>
  <si>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</si>
  <si>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</si>
  <si>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</si>
  <si>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</si>
  <si>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</si>
  <si>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</si>
  <si>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</si>
  <si>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</si>
  <si>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</si>
  <si>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</si>
  <si>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</si>
  <si>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</si>
  <si>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</si>
  <si>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</si>
  <si>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</si>
  <si>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</si>
  <si>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</si>
  <si>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</si>
  <si>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</si>
  <si>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</si>
  <si>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</si>
  <si>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</si>
  <si>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</si>
  <si>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</si>
  <si>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</si>
  <si>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</si>
  <si>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</si>
  <si>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</si>
  <si>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</si>
  <si>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</si>
  <si>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</si>
  <si>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</si>
  <si>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</si>
  <si>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</si>
  <si>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</si>
  <si>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</si>
  <si>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</si>
  <si>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</si>
  <si>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</si>
  <si>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</si>
  <si>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</si>
  <si>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</si>
  <si>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</si>
  <si>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</si>
  <si>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</si>
  <si>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</si>
  <si>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</si>
  <si>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</si>
  <si>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</si>
  <si>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</si>
  <si>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</si>
  <si>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</si>
  <si>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</si>
  <si>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</si>
  <si>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</si>
  <si>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</si>
  <si>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</si>
  <si>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</si>
  <si>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</si>
  <si>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</si>
  <si>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</si>
  <si>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</si>
  <si>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</si>
  <si>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</si>
  <si>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</si>
  <si>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</si>
  <si>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</si>
  <si>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</si>
  <si>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</si>
  <si>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</si>
  <si>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</si>
  <si>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</si>
  <si>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</si>
  <si>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</si>
  <si>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</si>
  <si>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</si>
  <si>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</si>
  <si>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</si>
  <si>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</si>
  <si>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</si>
  <si>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</si>
  <si>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</si>
  <si>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</si>
  <si>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</si>
  <si>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</si>
  <si>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</si>
  <si>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</si>
  <si>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</si>
  <si>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</si>
  <si>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</si>
  <si>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</si>
  <si>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</si>
  <si>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</si>
  <si>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</si>
  <si>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</si>
  <si>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</si>
  <si>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</si>
  <si>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</si>
  <si>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</si>
  <si>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</si>
  <si>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</si>
  <si>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</si>
  <si>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</si>
  <si>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</si>
  <si>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</si>
  <si>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</si>
  <si>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</si>
  <si>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</si>
  <si>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</si>
  <si>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</si>
  <si>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</si>
  <si>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</si>
  <si>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</si>
  <si>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</si>
  <si>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</si>
  <si>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</si>
  <si>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</si>
  <si>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</si>
  <si>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</si>
  <si>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</si>
  <si>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</si>
  <si>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</si>
  <si>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</si>
  <si>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</si>
  <si>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</si>
  <si>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</si>
  <si>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</si>
  <si>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</si>
  <si>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</si>
  <si>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</si>
  <si>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</si>
  <si>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</si>
  <si>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</si>
  <si>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</si>
  <si>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</si>
  <si>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</si>
  <si>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</si>
  <si>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</si>
  <si>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</si>
  <si>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</si>
  <si>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</si>
  <si>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</si>
  <si>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</si>
  <si>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</si>
  <si>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</si>
  <si>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</si>
  <si>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</si>
  <si>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</si>
  <si>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</si>
  <si>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</si>
  <si>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</si>
  <si>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</si>
  <si>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</si>
  <si>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</si>
  <si>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</si>
  <si>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</si>
  <si>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</si>
  <si>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</si>
  <si>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</si>
  <si>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</si>
  <si>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</si>
  <si>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</si>
  <si>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</si>
  <si>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</si>
  <si>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</si>
  <si>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</si>
  <si>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</si>
  <si>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</si>
  <si>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</si>
  <si>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</si>
  <si>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</si>
  <si>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</si>
  <si>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</si>
  <si>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</si>
  <si>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</si>
  <si>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</si>
  <si>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</si>
  <si>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</si>
  <si>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</si>
  <si>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</si>
  <si>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</si>
  <si>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</si>
  <si>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</si>
  <si>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</si>
  <si>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</si>
  <si>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</si>
  <si>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</si>
  <si>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</si>
  <si>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</si>
  <si>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</si>
  <si>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</si>
  <si>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</si>
  <si>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</si>
  <si>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</si>
  <si>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</si>
  <si>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</si>
  <si>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</si>
  <si>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</si>
  <si>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</si>
  <si>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</si>
  <si>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</si>
  <si>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</si>
  <si>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</si>
  <si>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</si>
  <si>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</si>
  <si>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</si>
  <si>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</si>
  <si>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</si>
  <si>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</si>
  <si>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</si>
  <si>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</si>
  <si>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</si>
  <si>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</si>
  <si>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</si>
  <si>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</si>
  <si>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</si>
  <si>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</si>
  <si>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</si>
  <si>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</si>
  <si>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</si>
  <si>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</si>
  <si>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</si>
  <si>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</si>
  <si>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</si>
  <si>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</si>
  <si>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</si>
  <si>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</si>
  <si>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</si>
  <si>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</si>
  <si>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</si>
  <si>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</si>
  <si>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</si>
  <si>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</si>
  <si>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</si>
  <si>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</si>
  <si>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</si>
  <si>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</si>
  <si>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</si>
  <si>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</si>
  <si>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</si>
  <si>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</si>
  <si>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</si>
  <si>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</si>
  <si>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</si>
  <si>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</si>
  <si>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</si>
  <si>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</si>
  <si>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</si>
  <si>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</si>
  <si>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</si>
  <si>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</si>
  <si>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</si>
  <si>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</si>
  <si>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</si>
  <si>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</si>
  <si>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</si>
  <si>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</si>
  <si>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</si>
  <si>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</si>
  <si>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</si>
  <si>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</si>
  <si>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</si>
  <si>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</si>
  <si>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</si>
  <si>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</si>
  <si>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</si>
  <si>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</si>
  <si>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</si>
  <si>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</si>
  <si>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</si>
  <si>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</si>
  <si>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</si>
  <si>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</si>
  <si>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</si>
  <si>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</si>
  <si>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</si>
  <si>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</si>
  <si>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</si>
  <si>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</si>
  <si>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</si>
  <si>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</si>
  <si>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</si>
  <si>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</si>
  <si>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</si>
  <si>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</si>
  <si>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</si>
  <si>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</si>
  <si>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</si>
  <si>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</si>
  <si>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</si>
  <si>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</si>
  <si>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</si>
  <si>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</si>
  <si>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</si>
  <si>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</si>
  <si>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</si>
  <si>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</si>
  <si>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</si>
  <si>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</si>
  <si>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</si>
  <si>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</si>
  <si>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</si>
  <si>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</si>
  <si>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</si>
  <si>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</si>
  <si>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</si>
  <si>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</si>
  <si>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</si>
  <si>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</si>
  <si>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</si>
  <si>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</si>
  <si>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</si>
  <si>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</si>
  <si>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</si>
  <si>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</si>
  <si>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</si>
  <si>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</si>
  <si>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</si>
  <si>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</si>
  <si>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</si>
  <si>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</si>
  <si>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</si>
  <si>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</si>
  <si>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</si>
  <si>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</si>
  <si>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</si>
  <si>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</si>
  <si>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</si>
  <si>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</si>
  <si>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</si>
  <si>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</si>
  <si>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</si>
  <si>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</si>
  <si>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</si>
  <si>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</si>
  <si>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</si>
  <si>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</si>
  <si>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</si>
  <si>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</si>
  <si>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</si>
  <si>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</si>
  <si>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</si>
  <si>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</si>
  <si>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</si>
  <si>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</si>
  <si>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</si>
  <si>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</si>
  <si>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</si>
  <si>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</si>
  <si>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</si>
  <si>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</si>
  <si>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</si>
  <si>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</si>
  <si>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</si>
  <si>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</si>
  <si>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</si>
  <si>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</si>
  <si>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</si>
  <si>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</si>
  <si>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</si>
  <si>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</si>
  <si>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</si>
  <si>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</si>
  <si>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</si>
  <si>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</si>
  <si>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</si>
  <si>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</si>
  <si>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</si>
  <si>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</si>
  <si>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</si>
  <si>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</si>
  <si>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</si>
  <si>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</si>
  <si>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</si>
  <si>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</si>
  <si>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</si>
  <si>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</si>
  <si>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</si>
  <si>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</si>
  <si>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</si>
  <si>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</si>
  <si>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</si>
  <si>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</si>
  <si>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</si>
  <si>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</si>
  <si>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</si>
  <si>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</si>
  <si>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</si>
  <si>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</si>
  <si>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</si>
  <si>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</si>
  <si>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</si>
  <si>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</si>
  <si>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</si>
  <si>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</si>
  <si>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</si>
  <si>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</si>
  <si>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</si>
  <si>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</si>
  <si>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</si>
  <si>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</si>
  <si>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</si>
  <si>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</si>
  <si>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</si>
  <si>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</si>
  <si>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</si>
  <si>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</si>
  <si>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</si>
  <si>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</si>
  <si>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</si>
  <si>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</si>
  <si>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</si>
  <si>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</si>
  <si>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</si>
  <si>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</si>
  <si>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</si>
  <si>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</si>
  <si>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</si>
  <si>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</si>
  <si>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</si>
  <si>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</si>
  <si>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</si>
  <si>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</si>
  <si>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</si>
  <si>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</si>
  <si>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</si>
  <si>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</si>
  <si>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</si>
  <si>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</si>
  <si>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</si>
  <si>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</si>
  <si>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</si>
  <si>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</si>
  <si>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</si>
  <si>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</si>
  <si>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</si>
  <si>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</si>
  <si>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</si>
  <si>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</si>
  <si>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</si>
  <si>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</si>
  <si>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</si>
  <si>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</si>
  <si>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</si>
  <si>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</si>
  <si>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</si>
  <si>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</si>
  <si>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</si>
  <si>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</si>
  <si>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</si>
  <si>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</si>
  <si>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</si>
  <si>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</si>
  <si>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</si>
  <si>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</si>
  <si>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</si>
  <si>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</si>
  <si>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</si>
  <si>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</si>
  <si>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</si>
  <si>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</si>
  <si>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</si>
  <si>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</si>
  <si>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</si>
  <si>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</si>
  <si>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</si>
  <si>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</si>
  <si>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</si>
  <si>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</si>
  <si>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</si>
  <si>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</si>
  <si>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</si>
  <si>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</si>
  <si>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</si>
  <si>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</si>
  <si>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</si>
  <si>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</si>
  <si>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</si>
  <si>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</si>
  <si>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</si>
  <si>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</si>
  <si>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</si>
  <si>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</si>
  <si>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</si>
  <si>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</si>
  <si>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</si>
  <si>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</si>
  <si>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</si>
  <si>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</si>
  <si>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</si>
  <si>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</si>
  <si>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</si>
  <si>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</si>
  <si>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</si>
  <si>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</si>
  <si>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</si>
  <si>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</si>
  <si>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</si>
  <si>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</si>
  <si>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</si>
  <si>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</si>
  <si>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</si>
  <si>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</si>
  <si>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</si>
  <si>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</si>
  <si>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</si>
  <si>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</si>
  <si>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</si>
  <si>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</si>
  <si>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</si>
  <si>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</si>
  <si>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</si>
  <si>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</si>
  <si>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</si>
  <si>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</si>
  <si>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</si>
  <si>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</si>
  <si>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</si>
  <si>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</si>
  <si>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</si>
  <si>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</si>
  <si>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</si>
  <si>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</si>
  <si>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</si>
  <si>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</si>
  <si>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</si>
  <si>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</si>
  <si>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</si>
  <si>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</si>
  <si>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</si>
  <si>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</si>
  <si>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</si>
  <si>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</si>
  <si>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</si>
  <si>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</si>
  <si>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</si>
  <si>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</si>
  <si>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</si>
  <si>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</si>
  <si>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</si>
  <si>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</si>
  <si>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</si>
  <si>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</si>
  <si>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</si>
  <si>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</si>
  <si>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</si>
  <si>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</si>
  <si>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</si>
  <si>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</si>
  <si>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</si>
  <si>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</si>
  <si>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</si>
  <si>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</si>
  <si>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</si>
  <si>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</si>
  <si>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</si>
  <si>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</si>
  <si>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</si>
  <si>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</si>
  <si>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</si>
  <si>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</si>
  <si>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</si>
  <si>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</si>
  <si>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</si>
  <si>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</si>
  <si>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</si>
  <si>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</si>
  <si>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</si>
  <si>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</si>
  <si>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</si>
  <si>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</si>
  <si>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</si>
  <si>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</si>
  <si>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</si>
  <si>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</si>
  <si>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</si>
  <si>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</si>
  <si>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</si>
  <si>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</si>
  <si>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</si>
  <si>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</si>
  <si>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</si>
  <si>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</si>
  <si>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</si>
  <si>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</si>
  <si>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</si>
  <si>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</si>
  <si>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</si>
  <si>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</si>
  <si>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</si>
  <si>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</si>
  <si>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</si>
  <si>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</si>
  <si>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</si>
  <si>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</si>
  <si>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</si>
  <si>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</si>
  <si>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</si>
  <si>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</si>
  <si>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</si>
  <si>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</si>
  <si>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</si>
  <si>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</si>
  <si>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</si>
  <si>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</si>
  <si>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</si>
  <si>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</si>
  <si>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</si>
  <si>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</si>
  <si>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</si>
  <si>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</si>
  <si>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</si>
  <si>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</si>
  <si>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</si>
  <si>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</si>
  <si>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</si>
  <si>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</si>
  <si>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</si>
  <si>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</si>
  <si>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</si>
  <si>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</si>
  <si>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</si>
  <si>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</si>
  <si>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</si>
  <si>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</si>
  <si>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</si>
  <si>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</si>
  <si>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</si>
  <si>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</si>
  <si>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</si>
  <si>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</si>
  <si>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</si>
  <si>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</si>
  <si>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</si>
  <si>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</si>
  <si>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</si>
  <si>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</si>
  <si>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</si>
  <si>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</si>
  <si>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</si>
  <si>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</si>
  <si>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</si>
  <si>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</si>
  <si>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</si>
  <si>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</si>
  <si>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</si>
  <si>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</si>
  <si>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</si>
  <si>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</si>
  <si>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</si>
  <si>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</si>
  <si>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</si>
  <si>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</si>
  <si>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</si>
  <si>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</si>
  <si>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</si>
  <si>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</si>
  <si>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</si>
  <si>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</si>
  <si>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</si>
  <si>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</si>
  <si>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</si>
  <si>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</si>
  <si>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</si>
  <si>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</si>
  <si>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</si>
  <si>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</si>
  <si>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</si>
  <si>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</si>
  <si>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</si>
  <si>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</si>
  <si>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</si>
  <si>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</si>
  <si>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</si>
  <si>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</si>
  <si>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</si>
  <si>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</si>
  <si>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</si>
  <si>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</si>
  <si>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</si>
  <si>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</si>
  <si>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</si>
  <si>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</si>
  <si>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</si>
  <si>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</si>
  <si>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</si>
  <si>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</si>
  <si>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</si>
  <si>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</si>
  <si>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</si>
  <si>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</si>
  <si>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</si>
  <si>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</si>
  <si>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</si>
  <si>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</si>
  <si>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</si>
  <si>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</si>
  <si>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</si>
  <si>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</si>
  <si>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</si>
  <si>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</si>
  <si>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</si>
  <si>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</si>
  <si>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</si>
  <si>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</si>
  <si>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</si>
  <si>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</si>
  <si>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</si>
  <si>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</si>
  <si>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</si>
  <si>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</si>
  <si>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</si>
  <si>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</si>
  <si>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</si>
  <si>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</si>
  <si>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</si>
  <si>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</si>
  <si>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</si>
  <si>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</si>
  <si>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</si>
  <si>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</si>
  <si>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</si>
  <si>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</si>
  <si>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</si>
  <si>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</si>
  <si>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</si>
  <si>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</si>
  <si>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</si>
  <si>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</si>
  <si>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</si>
  <si>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</si>
  <si>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</si>
  <si>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</si>
  <si>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</si>
  <si>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</si>
  <si>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</si>
  <si>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</si>
  <si>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</si>
  <si>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</si>
  <si>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</si>
  <si>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</si>
  <si>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</si>
  <si>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</si>
  <si>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</si>
  <si>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</si>
  <si>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</si>
  <si>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</si>
  <si>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</si>
  <si>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</si>
  <si>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</si>
  <si>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</si>
  <si>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</si>
  <si>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</si>
  <si>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</si>
  <si>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</si>
  <si>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</si>
  <si>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</si>
  <si>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</si>
  <si>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</si>
  <si>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</si>
  <si>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</si>
  <si>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</si>
  <si>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</si>
  <si>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</si>
  <si>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</si>
  <si>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</si>
  <si>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</si>
  <si>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</si>
  <si>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</si>
  <si>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</si>
  <si>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</si>
  <si>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</si>
  <si>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</si>
  <si>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</si>
  <si>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</si>
  <si>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</si>
  <si>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</si>
  <si>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</si>
  <si>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</si>
  <si>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</si>
  <si>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</si>
  <si>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</si>
  <si>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</si>
  <si>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</si>
  <si>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</si>
  <si>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</si>
  <si>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</si>
  <si>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</si>
  <si>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</si>
  <si>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</si>
  <si>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</si>
  <si>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</si>
  <si>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</si>
  <si>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</si>
  <si>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</si>
  <si>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</si>
  <si>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</si>
  <si>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</si>
  <si>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</si>
  <si>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</si>
  <si>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</si>
  <si>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</si>
  <si>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</si>
  <si>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</si>
  <si>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</si>
  <si>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</si>
  <si>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</si>
  <si>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</si>
  <si>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</si>
  <si>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</si>
  <si>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</si>
  <si>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</si>
  <si>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</si>
  <si>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</si>
  <si>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</si>
  <si>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</si>
  <si>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</si>
  <si>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</si>
  <si>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</si>
  <si>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</si>
  <si>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</si>
  <si>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</si>
  <si>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</si>
  <si>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</si>
  <si>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</si>
  <si>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</si>
  <si>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</si>
  <si>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</si>
  <si>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</si>
  <si>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</si>
  <si>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</si>
  <si>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</si>
  <si>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</si>
  <si>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</si>
  <si>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</si>
  <si>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</si>
  <si>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</si>
  <si>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</si>
  <si>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</si>
  <si>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</si>
  <si>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</si>
  <si>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</si>
  <si>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</si>
  <si>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</si>
  <si>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</si>
  <si>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</si>
  <si>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</si>
  <si>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</si>
  <si>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</si>
  <si>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</si>
  <si>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</si>
  <si>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</si>
  <si>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</si>
  <si>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</si>
  <si>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</si>
  <si>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</si>
  <si>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</si>
  <si>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</si>
  <si>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</si>
  <si>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</si>
  <si>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</si>
  <si>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</si>
  <si>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</si>
  <si>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</si>
  <si>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</si>
  <si>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</si>
  <si>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</si>
  <si>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</si>
  <si>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</si>
  <si>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</si>
  <si>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</si>
  <si>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</si>
  <si>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</si>
  <si>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</si>
  <si>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</si>
  <si>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</si>
  <si>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</si>
  <si>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</si>
  <si>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</si>
  <si>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</si>
  <si>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</si>
  <si>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</si>
  <si>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</si>
  <si>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</si>
  <si>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</si>
  <si>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</si>
  <si>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</si>
  <si>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</si>
  <si>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</si>
  <si>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</si>
  <si>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</si>
  <si>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</si>
  <si>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</si>
  <si>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</si>
  <si>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</si>
  <si>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</si>
  <si>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</si>
  <si>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</si>
  <si>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</si>
  <si>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</si>
  <si>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</si>
  <si>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</si>
  <si>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</si>
  <si>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</si>
  <si>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</si>
  <si>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</si>
  <si>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</si>
  <si>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</si>
  <si>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</si>
  <si>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</si>
  <si>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</si>
  <si>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</si>
  <si>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</si>
  <si>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</si>
  <si>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</si>
  <si>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</si>
  <si>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</si>
  <si>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</si>
  <si>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</si>
  <si>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</si>
  <si>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</si>
  <si>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</si>
  <si>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</si>
  <si>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</si>
  <si>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</si>
  <si>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</si>
  <si>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</si>
  <si>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</si>
  <si>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</si>
  <si>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</si>
  <si>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</si>
  <si>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</si>
  <si>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</si>
  <si>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</si>
  <si>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</si>
  <si>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</si>
  <si>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</si>
  <si>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</si>
  <si>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</si>
  <si>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</si>
  <si>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</si>
  <si>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</si>
  <si>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</si>
  <si>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</si>
  <si>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</si>
  <si>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</si>
  <si>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</si>
  <si>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</si>
  <si>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</si>
  <si>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</si>
  <si>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</si>
  <si>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</si>
  <si>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</si>
  <si>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</si>
  <si>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</si>
  <si>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</si>
  <si>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</si>
  <si>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</si>
  <si>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</si>
  <si>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</si>
  <si>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</si>
  <si>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</si>
  <si>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</si>
  <si>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</si>
  <si>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</si>
  <si>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</si>
  <si>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</si>
  <si>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</si>
  <si>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</si>
  <si>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</si>
  <si>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</si>
  <si>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</si>
  <si>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</si>
  <si>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</si>
  <si>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</si>
  <si>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</si>
  <si>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</si>
  <si>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</si>
  <si>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</si>
  <si>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</si>
  <si>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</si>
  <si>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</si>
  <si>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</si>
  <si>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</si>
  <si>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</si>
  <si>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</si>
  <si>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</si>
  <si>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</si>
  <si>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</si>
  <si>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</si>
  <si>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</si>
  <si>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</si>
  <si>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</si>
  <si>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</si>
  <si>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</si>
  <si>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</si>
  <si>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</si>
  <si>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</si>
  <si>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</si>
  <si>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</si>
  <si>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</si>
  <si>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</si>
  <si>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</si>
  <si>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</si>
  <si>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</si>
  <si>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</si>
  <si>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</si>
  <si>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</si>
  <si>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</si>
  <si>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</si>
  <si>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</si>
  <si>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</si>
  <si>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</si>
  <si>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</si>
  <si>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</si>
  <si>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</si>
  <si>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</si>
  <si>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</si>
  <si>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</si>
  <si>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</si>
  <si>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</si>
  <si>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</si>
  <si>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</si>
  <si>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</si>
  <si>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</si>
  <si>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</si>
  <si>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</si>
  <si>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</si>
  <si>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</si>
  <si>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</si>
  <si>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</si>
  <si>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</si>
  <si>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</si>
  <si>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</si>
  <si>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</si>
  <si>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</si>
  <si>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</si>
  <si>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</si>
  <si>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</si>
  <si>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</si>
  <si>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</si>
  <si>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</si>
  <si>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</si>
  <si>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</si>
  <si>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</si>
  <si>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</si>
  <si>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</si>
  <si>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</si>
  <si>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</si>
  <si>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</si>
  <si>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</si>
  <si>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</si>
  <si>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</si>
  <si>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</si>
  <si>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</si>
  <si>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</si>
  <si>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</si>
  <si>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</si>
  <si>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</si>
  <si>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</si>
  <si>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</si>
  <si>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</si>
  <si>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</si>
  <si>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</si>
  <si>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</si>
  <si>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</si>
  <si>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</si>
  <si>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</si>
  <si>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</si>
  <si>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</si>
  <si>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</si>
  <si>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</si>
  <si>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</si>
  <si>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</si>
  <si>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</si>
  <si>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</si>
  <si>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</si>
  <si>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</si>
  <si>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</si>
  <si>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</si>
  <si>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</si>
  <si>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</si>
  <si>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</si>
  <si>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</si>
  <si>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</si>
  <si>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</si>
  <si>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</si>
  <si>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</si>
  <si>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</si>
  <si>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</si>
  <si>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</si>
  <si>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</si>
  <si>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</si>
  <si>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</si>
  <si>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</si>
  <si>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</si>
  <si>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</si>
  <si>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</si>
  <si>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</si>
  <si>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</si>
  <si>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</si>
  <si>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</si>
  <si>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</si>
  <si>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</si>
  <si>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</si>
  <si>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</si>
  <si>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</si>
  <si>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</si>
  <si>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</si>
  <si>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</si>
  <si>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</si>
  <si>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</si>
  <si>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</si>
  <si>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</si>
  <si>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</si>
  <si>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</si>
  <si>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</si>
  <si>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</si>
  <si>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</si>
  <si>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</si>
  <si>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</si>
  <si>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</si>
  <si>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</si>
  <si>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</si>
  <si>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</si>
  <si>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</si>
  <si>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</si>
  <si>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</si>
  <si>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</si>
  <si>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</si>
  <si>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</si>
  <si>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</si>
  <si>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</si>
  <si>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</si>
  <si>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</si>
  <si>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</si>
  <si>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</si>
  <si>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</si>
  <si>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</si>
  <si>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</si>
  <si>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</si>
  <si>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</si>
  <si>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</si>
  <si>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</si>
  <si>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</si>
  <si>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</si>
  <si>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</si>
  <si>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</si>
  <si>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</si>
  <si>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</si>
  <si>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</si>
  <si>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</si>
  <si>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</si>
  <si>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</si>
  <si>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</si>
  <si>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</si>
  <si>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</si>
  <si>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</si>
  <si>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</si>
  <si>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</si>
  <si>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</si>
  <si>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</si>
  <si>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</si>
  <si>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</si>
  <si>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</si>
  <si>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</si>
  <si>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</si>
  <si>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</si>
  <si>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</si>
  <si>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</si>
  <si>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</si>
  <si>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</si>
  <si>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</si>
  <si>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</si>
  <si>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</si>
  <si>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</si>
  <si>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</si>
  <si>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</si>
  <si>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</si>
  <si>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</si>
  <si>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</si>
  <si>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</si>
  <si>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</si>
  <si>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</si>
  <si>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</si>
  <si>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</si>
  <si>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</si>
  <si>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</si>
  <si>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</si>
  <si>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</si>
  <si>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</si>
  <si>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</si>
  <si>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</si>
  <si>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</si>
  <si>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</si>
  <si>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</si>
  <si>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</si>
  <si>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</si>
  <si>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</si>
  <si>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</si>
  <si>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</si>
  <si>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</si>
  <si>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</si>
  <si>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</si>
  <si>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</si>
  <si>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</si>
  <si>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</si>
  <si>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</si>
  <si>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</si>
  <si>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</si>
  <si>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</si>
  <si>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</si>
  <si>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</si>
  <si>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</si>
  <si>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</si>
  <si>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</si>
  <si>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</si>
  <si>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</si>
  <si>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</si>
  <si>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</si>
  <si>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</si>
  <si>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</si>
  <si>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</si>
  <si>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</si>
  <si>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</si>
  <si>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</si>
  <si>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</si>
  <si>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</si>
  <si>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</si>
  <si>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</si>
  <si>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</si>
  <si>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</si>
  <si>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</si>
  <si>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</si>
  <si>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</si>
  <si>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</si>
  <si>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</si>
  <si>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</si>
  <si>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</si>
  <si>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</si>
  <si>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</si>
  <si>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</si>
  <si>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</si>
  <si>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</si>
  <si>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</si>
  <si>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</si>
  <si>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</si>
  <si>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</si>
  <si>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</si>
  <si>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</si>
  <si>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</si>
  <si>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</si>
  <si>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</si>
  <si>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</si>
  <si>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</si>
  <si>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</si>
  <si>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</si>
  <si>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</si>
  <si>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</si>
  <si>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</si>
  <si>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</si>
  <si>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</si>
  <si>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</si>
  <si>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</si>
  <si>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</si>
  <si>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</si>
  <si>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</si>
  <si>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</si>
  <si>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</si>
  <si>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</si>
  <si>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</si>
  <si>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</si>
  <si>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</si>
  <si>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</si>
  <si>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</si>
  <si>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</si>
  <si>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</si>
  <si>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</si>
  <si>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</si>
  <si>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</si>
  <si>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</si>
  <si>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</si>
  <si>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</si>
  <si>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</si>
  <si>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</si>
  <si>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</si>
  <si>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</si>
  <si>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</si>
  <si>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</si>
  <si>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</si>
  <si>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</si>
  <si>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</si>
  <si>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</si>
  <si>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</si>
  <si>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</si>
  <si>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</si>
  <si>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</si>
  <si>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</si>
  <si>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</si>
  <si>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</si>
  <si>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</si>
  <si>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</si>
  <si>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</si>
  <si>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</si>
  <si>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</si>
  <si>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</si>
  <si>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</si>
  <si>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</si>
  <si>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</si>
  <si>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</si>
  <si>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</si>
  <si>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</si>
  <si>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</si>
  <si>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</si>
  <si>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</si>
  <si>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</si>
  <si>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</si>
  <si>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</si>
  <si>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</si>
  <si>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</si>
  <si>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</si>
  <si>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</si>
  <si>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</si>
  <si>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</si>
  <si>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</si>
  <si>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</si>
  <si>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</si>
  <si>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</si>
  <si>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</si>
  <si>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</si>
  <si>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</si>
  <si>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</si>
  <si>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</si>
  <si>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</si>
  <si>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</si>
  <si>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</si>
  <si>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</si>
  <si>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</si>
  <si>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</si>
  <si>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</si>
  <si>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</si>
  <si>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</si>
  <si>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</si>
  <si>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</si>
  <si>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</si>
  <si>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</si>
  <si>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</si>
  <si>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</si>
  <si>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</si>
  <si>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</si>
  <si>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</si>
  <si>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</si>
  <si>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</si>
  <si>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</si>
  <si>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</si>
  <si>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</si>
  <si>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</si>
  <si>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</si>
  <si>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</si>
  <si>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</si>
  <si>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</si>
  <si>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</si>
  <si>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</si>
  <si>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</si>
  <si>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</si>
  <si>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</si>
  <si>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</si>
  <si>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</si>
  <si>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</si>
  <si>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</si>
  <si>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</si>
  <si>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</si>
  <si>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</si>
  <si>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</si>
  <si>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</si>
  <si>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</si>
  <si>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</si>
  <si>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</si>
  <si>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</si>
  <si>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</si>
  <si>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</si>
  <si>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</si>
  <si>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</si>
  <si>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</si>
  <si>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</si>
  <si>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</si>
  <si>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</si>
  <si>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</si>
  <si>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</si>
  <si>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</si>
  <si>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</si>
  <si>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</si>
  <si>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</si>
  <si>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</si>
  <si>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</si>
  <si>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</si>
  <si>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</si>
  <si>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</si>
  <si>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</si>
  <si>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</si>
  <si>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</si>
  <si>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</si>
  <si>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</si>
  <si>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</si>
  <si>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</si>
  <si>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</si>
  <si>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</si>
  <si>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</si>
  <si>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</si>
  <si>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</si>
  <si>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</si>
  <si>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</si>
  <si>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</si>
  <si>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</si>
  <si>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</si>
  <si>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</si>
  <si>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</si>
  <si>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</si>
  <si>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</si>
  <si>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</si>
  <si>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</si>
  <si>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</si>
  <si>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</si>
  <si>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</si>
  <si>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</si>
  <si>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</si>
  <si>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</si>
  <si>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</si>
  <si>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</si>
  <si>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</si>
  <si>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</si>
  <si>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</si>
  <si>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</si>
  <si>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</si>
  <si>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</si>
  <si>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</si>
  <si>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</si>
  <si>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</si>
  <si>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</si>
  <si>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</si>
  <si>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</si>
  <si>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</si>
  <si>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</si>
  <si>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</si>
  <si>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</si>
  <si>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</si>
  <si>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</si>
  <si>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</si>
  <si>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</si>
  <si>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</si>
  <si>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</si>
  <si>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</si>
  <si>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</si>
  <si>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</si>
  <si>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</si>
  <si>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</si>
  <si>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</si>
  <si>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</si>
  <si>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</si>
  <si>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</si>
  <si>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</si>
  <si>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</si>
  <si>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</si>
  <si>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</si>
  <si>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</si>
  <si>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</si>
  <si>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</si>
  <si>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</si>
  <si>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</si>
  <si>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</si>
  <si>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</si>
  <si>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</si>
  <si>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</si>
  <si>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</si>
  <si>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</si>
  <si>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</si>
  <si>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</si>
  <si>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</si>
  <si>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</si>
  <si>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</si>
  <si>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</si>
  <si>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</si>
  <si>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</si>
  <si>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</si>
  <si>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</si>
  <si>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</si>
  <si>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</si>
  <si>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</si>
  <si>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</si>
  <si>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</si>
  <si>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</si>
  <si>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</si>
  <si>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</si>
  <si>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</si>
  <si>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</si>
  <si>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</si>
  <si>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</si>
  <si>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</si>
  <si>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</si>
  <si>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</si>
  <si>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</si>
  <si>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</si>
  <si>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</si>
  <si>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</si>
  <si>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</si>
  <si>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</si>
  <si>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</si>
  <si>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</si>
  <si>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</si>
  <si>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</si>
  <si>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</si>
  <si>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</si>
  <si>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</si>
  <si>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</si>
  <si>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</si>
  <si>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</si>
  <si>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</si>
  <si>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</si>
  <si>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</si>
  <si>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</si>
  <si>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</si>
  <si>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</si>
  <si>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</si>
  <si>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</si>
  <si>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</si>
  <si>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</si>
  <si>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</si>
  <si>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</si>
  <si>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</si>
  <si>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</si>
  <si>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</si>
  <si>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</si>
  <si>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</si>
  <si>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</si>
  <si>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</si>
  <si>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</si>
  <si>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</si>
  <si>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</si>
  <si>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</si>
  <si>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</si>
  <si>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</si>
  <si>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</si>
  <si>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</si>
  <si>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</si>
  <si>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</si>
  <si>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</si>
  <si>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</si>
  <si>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</si>
  <si>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</si>
  <si>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</si>
  <si>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</si>
  <si>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</si>
  <si>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</si>
  <si>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</si>
  <si>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</si>
  <si>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</si>
  <si>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</si>
  <si>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</si>
  <si>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</si>
  <si>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</si>
  <si>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</si>
  <si>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</si>
  <si>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</si>
  <si>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</si>
  <si>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</si>
  <si>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</si>
  <si>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</si>
  <si>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</si>
  <si>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</si>
  <si>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</si>
  <si>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</si>
  <si>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</si>
  <si>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</si>
  <si>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</si>
  <si>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</si>
  <si>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</si>
  <si>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</si>
  <si>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</si>
  <si>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</si>
  <si>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</si>
  <si>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</si>
  <si>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</si>
  <si>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</si>
  <si>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</si>
  <si>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</si>
  <si>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</si>
  <si>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</si>
  <si>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</si>
  <si>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</si>
  <si>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</si>
  <si>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</si>
  <si>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</si>
  <si>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</si>
  <si>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</si>
  <si>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</si>
  <si>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</si>
  <si>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</si>
  <si>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</si>
  <si>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</si>
  <si>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</si>
  <si>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</si>
  <si>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</si>
  <si>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</si>
  <si>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</si>
  <si>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</si>
  <si>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</si>
  <si>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</si>
  <si>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</si>
  <si>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</si>
  <si>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</si>
  <si>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</si>
  <si>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</si>
  <si>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</si>
  <si>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</si>
  <si>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</si>
  <si>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</si>
  <si>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</si>
  <si>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</si>
  <si>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</si>
  <si>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</si>
  <si>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</si>
  <si>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</si>
  <si>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</si>
  <si>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</si>
  <si>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</si>
  <si>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</si>
  <si>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</si>
  <si>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</si>
  <si>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</si>
  <si>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</si>
  <si>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</si>
  <si>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</si>
  <si>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</si>
  <si>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</si>
  <si>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</si>
  <si>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</si>
  <si>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</si>
  <si>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</si>
  <si>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</si>
  <si>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</si>
  <si>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</si>
  <si>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</si>
  <si>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</si>
  <si>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</si>
  <si>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</si>
  <si>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</si>
  <si>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</si>
  <si>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</si>
  <si>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</si>
  <si>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</si>
  <si>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</si>
  <si>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</si>
  <si>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</si>
  <si>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</si>
  <si>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</si>
  <si>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</si>
  <si>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</si>
  <si>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</si>
  <si>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</si>
  <si>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</si>
  <si>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</si>
  <si>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</si>
  <si>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</si>
  <si>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</si>
  <si>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</si>
  <si>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</si>
  <si>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</si>
  <si>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</si>
  <si>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</si>
  <si>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</si>
  <si>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</si>
  <si>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</si>
  <si>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</si>
  <si>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</si>
  <si>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</si>
  <si>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</si>
  <si>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</si>
  <si>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</si>
  <si>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</si>
  <si>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</si>
  <si>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</si>
  <si>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</si>
  <si>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</si>
  <si>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</si>
  <si>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</si>
  <si>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</si>
  <si>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</si>
  <si>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</si>
  <si>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</si>
  <si>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</si>
  <si>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</si>
  <si>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</si>
  <si>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</si>
  <si>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</si>
  <si>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</si>
  <si>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</si>
  <si>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</si>
  <si>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</si>
  <si>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</si>
  <si>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</si>
  <si>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</si>
  <si>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</si>
  <si>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</si>
  <si>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</si>
  <si>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</si>
  <si>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</si>
  <si>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</si>
  <si>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</si>
  <si>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</si>
  <si>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</si>
  <si>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</si>
  <si>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</si>
  <si>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</si>
  <si>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</si>
  <si>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</si>
  <si>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</si>
  <si>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</si>
  <si>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</si>
  <si>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</si>
  <si>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</si>
  <si>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</si>
  <si>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</si>
  <si>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</si>
  <si>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</si>
  <si>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</si>
  <si>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</si>
  <si>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</si>
  <si>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</si>
  <si>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</si>
  <si>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</si>
  <si>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</si>
  <si>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</si>
  <si>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</si>
  <si>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</si>
  <si>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</si>
  <si>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</si>
  <si>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</si>
  <si>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</si>
  <si>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</si>
  <si>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</si>
  <si>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</si>
  <si>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</si>
  <si>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</si>
  <si>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</si>
  <si>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</si>
  <si>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</si>
  <si>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</si>
  <si>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</si>
  <si>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</si>
  <si>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</si>
  <si>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</si>
  <si>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</si>
  <si>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</si>
  <si>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</si>
  <si>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</si>
  <si>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</si>
  <si>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</si>
  <si>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</si>
  <si>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</si>
  <si>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</si>
  <si>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</si>
  <si>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</si>
  <si>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</si>
  <si>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</si>
  <si>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</si>
  <si>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</si>
  <si>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</si>
  <si>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</si>
  <si>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</si>
  <si>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</si>
  <si>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</si>
  <si>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</si>
  <si>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</si>
  <si>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</si>
  <si>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</si>
  <si>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</si>
  <si>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</si>
  <si>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</si>
  <si>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</si>
  <si>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</si>
  <si>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</si>
  <si>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</si>
  <si>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</si>
  <si>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</si>
  <si>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</si>
  <si>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</si>
  <si>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</si>
  <si>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</si>
  <si>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</si>
  <si>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</si>
  <si>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</si>
  <si>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</si>
  <si>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</si>
  <si>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</si>
  <si>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</si>
  <si>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</si>
  <si>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</si>
  <si>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</si>
  <si>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</si>
  <si>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</si>
  <si>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</si>
  <si>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</si>
  <si>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</si>
  <si>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</si>
  <si>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</si>
  <si>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</si>
  <si>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</si>
  <si>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</si>
  <si>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</si>
  <si>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</si>
  <si>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</si>
  <si>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</si>
  <si>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</si>
  <si>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</si>
  <si>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</si>
  <si>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</si>
  <si>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</si>
  <si>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</si>
  <si>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</si>
  <si>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</si>
  <si>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</si>
  <si>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</si>
  <si>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</si>
  <si>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</si>
  <si>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</si>
  <si>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</si>
  <si>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</si>
  <si>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</si>
  <si>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</si>
  <si>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</si>
  <si>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</si>
  <si>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</si>
  <si>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</si>
  <si>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</si>
  <si>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</si>
  <si>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</si>
  <si>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</si>
  <si>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</si>
  <si>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</si>
  <si>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</si>
  <si>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</si>
  <si>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</si>
  <si>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</si>
  <si>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</si>
  <si>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</si>
  <si>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</si>
  <si>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</si>
  <si>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</si>
  <si>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</si>
  <si>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</si>
  <si>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</si>
  <si>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</si>
  <si>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</si>
  <si>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</si>
  <si>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</si>
  <si>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</si>
  <si>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</si>
  <si>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</si>
  <si>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</si>
  <si>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</si>
  <si>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</si>
  <si>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</si>
  <si>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</si>
  <si>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</si>
  <si>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</si>
  <si>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</si>
  <si>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</si>
  <si>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</si>
  <si>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</si>
  <si>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</si>
  <si>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</si>
  <si>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</si>
  <si>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</si>
  <si>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</si>
  <si>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</si>
  <si>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</si>
  <si>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</si>
  <si>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</si>
  <si>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</si>
  <si>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</si>
  <si>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</si>
  <si>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</si>
  <si>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</si>
  <si>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</si>
  <si>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</si>
  <si>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</si>
  <si>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</si>
  <si>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</si>
  <si>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</si>
  <si>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</si>
  <si>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</si>
  <si>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</si>
  <si>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</si>
  <si>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</si>
  <si>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</si>
  <si>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</si>
  <si>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</si>
  <si>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</si>
  <si>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</si>
  <si>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</si>
  <si>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</si>
  <si>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</si>
  <si>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</si>
  <si>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</si>
  <si>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</si>
  <si>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</si>
  <si>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</si>
  <si>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</si>
  <si>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</si>
  <si>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</si>
  <si>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</si>
  <si>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</si>
  <si>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</si>
  <si>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</si>
  <si>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</si>
  <si>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</si>
  <si>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</si>
  <si>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</si>
  <si>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</si>
  <si>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</si>
  <si>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</si>
  <si>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</si>
  <si>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</si>
  <si>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</si>
  <si>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</si>
  <si>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</si>
  <si>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</si>
  <si>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</si>
  <si>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</si>
  <si>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</si>
  <si>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</si>
  <si>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</si>
  <si>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</si>
  <si>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</si>
  <si>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</si>
  <si>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</si>
  <si>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</si>
  <si>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</si>
  <si>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</si>
  <si>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</si>
  <si>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</si>
  <si>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</si>
  <si>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</si>
  <si>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</si>
  <si>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</si>
  <si>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</si>
  <si>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</si>
  <si>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</si>
  <si>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</si>
  <si>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</si>
  <si>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</si>
  <si>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</si>
  <si>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</si>
  <si>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</si>
  <si>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</si>
  <si>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</si>
  <si>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</si>
  <si>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</si>
  <si>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</si>
  <si>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</si>
  <si>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</si>
  <si>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</si>
  <si>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</si>
  <si>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</si>
  <si>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</si>
  <si>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</si>
  <si>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</si>
  <si>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</si>
  <si>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</si>
  <si>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</si>
  <si>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</si>
  <si>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</si>
  <si>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</si>
  <si>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</si>
  <si>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</si>
  <si>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</si>
  <si>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</si>
  <si>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</si>
  <si>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</si>
  <si>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</si>
  <si>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</si>
  <si>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</si>
  <si>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</si>
  <si>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</si>
  <si>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</si>
  <si>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</si>
  <si>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</si>
  <si>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</si>
  <si>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</si>
  <si>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</si>
  <si>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</si>
  <si>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</si>
  <si>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</si>
  <si>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</si>
  <si>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</si>
  <si>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</si>
  <si>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</si>
  <si>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</si>
  <si>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</si>
  <si>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</si>
  <si>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</si>
  <si>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</si>
  <si>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</si>
  <si>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</si>
  <si>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</si>
  <si>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</si>
  <si>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</si>
  <si>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</si>
  <si>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</si>
  <si>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</si>
  <si>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</si>
  <si>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</si>
  <si>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</si>
  <si>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</si>
  <si>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</si>
  <si>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</si>
  <si>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</si>
  <si>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</si>
  <si>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</si>
  <si>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</si>
  <si>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</si>
  <si>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</si>
  <si>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</si>
  <si>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</si>
  <si>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</si>
  <si>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</si>
  <si>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</si>
  <si>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</si>
  <si>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</si>
  <si>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</si>
  <si>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</si>
  <si>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</si>
  <si>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</si>
  <si>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</si>
  <si>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</si>
  <si>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</si>
  <si>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</si>
  <si>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</si>
  <si>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</si>
  <si>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</si>
  <si>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</si>
  <si>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</si>
  <si>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</si>
  <si>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</si>
  <si>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</si>
  <si>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</si>
  <si>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</si>
  <si>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</si>
  <si>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</si>
  <si>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</si>
  <si>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</si>
  <si>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</si>
  <si>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</si>
  <si>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</si>
  <si>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</si>
  <si>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</si>
  <si>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</si>
  <si>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</si>
  <si>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</si>
  <si>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</si>
  <si>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</si>
  <si>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</si>
  <si>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</si>
  <si>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</si>
  <si>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</si>
  <si>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</si>
  <si>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</si>
  <si>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</si>
  <si>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</si>
  <si>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</si>
  <si>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</si>
  <si>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</si>
  <si>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</si>
  <si>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</si>
  <si>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</si>
  <si>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</si>
  <si>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</si>
  <si>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</si>
  <si>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</si>
  <si>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</si>
  <si>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</si>
  <si>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</si>
  <si>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</si>
  <si>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</si>
  <si>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</si>
  <si>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</si>
  <si>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</si>
  <si>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</si>
  <si>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</si>
  <si>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</si>
  <si>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</si>
  <si>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</si>
  <si>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</si>
  <si>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</si>
  <si>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</si>
  <si>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</si>
  <si>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</si>
  <si>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</si>
  <si>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</si>
  <si>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</si>
  <si>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</si>
  <si>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</si>
  <si>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</si>
  <si>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</si>
  <si>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</si>
  <si>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</si>
  <si>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</si>
  <si>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</si>
  <si>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</si>
  <si>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</si>
  <si>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</si>
  <si>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</si>
  <si>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</si>
  <si>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</si>
  <si>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</si>
  <si>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</si>
  <si>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</si>
  <si>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</si>
  <si>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</si>
  <si>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</si>
  <si>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</si>
  <si>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</si>
  <si>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</si>
  <si>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</si>
  <si>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</si>
  <si>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</si>
  <si>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</si>
  <si>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</si>
  <si>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</si>
  <si>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</si>
  <si>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</si>
  <si>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</si>
  <si>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</si>
  <si>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</si>
  <si>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</si>
  <si>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</si>
  <si>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</si>
  <si>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</si>
  <si>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</si>
  <si>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</si>
  <si>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</si>
  <si>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</si>
  <si>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</si>
  <si>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</si>
  <si>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</si>
  <si>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</si>
  <si>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</si>
  <si>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</si>
  <si>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</si>
  <si>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</si>
  <si>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</si>
  <si>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</si>
  <si>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</si>
  <si>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</si>
  <si>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</si>
  <si>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</si>
  <si>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</si>
  <si>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</si>
  <si>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</si>
  <si>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</si>
  <si>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</si>
  <si>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</si>
  <si>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</si>
  <si>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</si>
  <si>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</si>
  <si>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</si>
  <si>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</si>
  <si>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</si>
  <si>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</si>
  <si>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</si>
  <si>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</si>
  <si>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</si>
  <si>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</si>
  <si>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</si>
  <si>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</si>
  <si>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</si>
  <si>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</si>
  <si>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</si>
  <si>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</si>
  <si>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</si>
  <si>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</si>
  <si>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</si>
  <si>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</si>
  <si>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</si>
  <si>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</si>
  <si>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</si>
  <si>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</si>
  <si>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</si>
  <si>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</si>
  <si>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</si>
  <si>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</si>
  <si>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</si>
  <si>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</si>
  <si>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</si>
  <si>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</si>
  <si>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</si>
  <si>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</si>
  <si>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</si>
  <si>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</si>
  <si>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</si>
  <si>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</si>
  <si>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</si>
  <si>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</si>
  <si>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</si>
  <si>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</si>
  <si>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</si>
  <si>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</si>
  <si>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</si>
  <si>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</si>
  <si>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</si>
  <si>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</si>
  <si>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</si>
  <si>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</si>
  <si>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</si>
  <si>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</si>
  <si>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</si>
  <si>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</si>
  <si>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</si>
  <si>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</si>
  <si>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</si>
  <si>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</si>
  <si>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</si>
  <si>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</si>
  <si>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</si>
  <si>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</si>
  <si>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</si>
  <si>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</si>
  <si>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</si>
  <si>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</si>
  <si>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</si>
  <si>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</si>
  <si>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</si>
  <si>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</si>
  <si>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</si>
  <si>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</si>
  <si>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</si>
  <si>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</si>
  <si>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</si>
  <si>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</si>
  <si>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</si>
  <si>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</si>
  <si>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</si>
  <si>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</si>
  <si>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</si>
  <si>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</si>
  <si>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</si>
  <si>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</si>
  <si>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</si>
  <si>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</si>
  <si>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</si>
  <si>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</si>
  <si>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</si>
  <si>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</si>
  <si>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</si>
  <si>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</si>
  <si>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</si>
  <si>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</si>
  <si>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</si>
  <si>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</si>
  <si>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</si>
  <si>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</si>
  <si>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</si>
  <si>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</si>
  <si>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</si>
  <si>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</si>
  <si>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</si>
  <si>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</si>
  <si>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</si>
  <si>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</si>
  <si>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</si>
  <si>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</si>
  <si>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</si>
  <si>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</si>
  <si>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</si>
  <si>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</si>
  <si>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</si>
  <si>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</si>
  <si>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</si>
  <si>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</si>
  <si>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</si>
  <si>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</si>
  <si>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</si>
  <si>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</si>
  <si>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</si>
  <si>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</si>
  <si>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</si>
  <si>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</si>
  <si>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</si>
  <si>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</si>
  <si>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</si>
  <si>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</si>
  <si>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</si>
  <si>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</si>
  <si>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</si>
  <si>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</si>
  <si>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</si>
  <si>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</si>
  <si>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</si>
  <si>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</si>
  <si>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</si>
  <si>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</si>
  <si>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</si>
  <si>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</si>
  <si>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</si>
  <si>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</si>
  <si>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</si>
  <si>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</si>
  <si>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</si>
  <si>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</si>
  <si>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</si>
  <si>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</si>
  <si>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</si>
  <si>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</si>
  <si>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</si>
  <si>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</si>
  <si>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</si>
  <si>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</si>
  <si>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</si>
  <si>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</si>
  <si>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</si>
  <si>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</si>
  <si>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</si>
  <si>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</si>
  <si>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</si>
  <si>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</si>
  <si>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</si>
  <si>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</si>
  <si>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</si>
  <si>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</si>
  <si>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</si>
  <si>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</si>
  <si>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</si>
  <si>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</si>
  <si>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</si>
  <si>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</si>
  <si>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</si>
  <si>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</si>
  <si>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</si>
  <si>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</si>
  <si>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</si>
  <si>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</si>
  <si>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</si>
  <si>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</si>
  <si>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</si>
  <si>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</si>
  <si>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</si>
  <si>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</si>
  <si>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</si>
  <si>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</si>
  <si>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</si>
  <si>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</si>
  <si>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</si>
  <si>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</si>
  <si>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</si>
  <si>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</si>
  <si>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</si>
  <si>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</si>
  <si>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</si>
  <si>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</si>
  <si>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</si>
  <si>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</si>
  <si>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</si>
  <si>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</si>
  <si>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</si>
  <si>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</si>
  <si>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</si>
  <si>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</si>
  <si>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</si>
  <si>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</si>
  <si>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</si>
  <si>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</si>
  <si>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</si>
  <si>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</si>
  <si>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</si>
  <si>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</si>
  <si>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</si>
  <si>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</si>
  <si>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</si>
  <si>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</si>
  <si>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</si>
  <si>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</si>
  <si>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</si>
  <si>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</si>
  <si>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</si>
  <si>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</si>
  <si>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</si>
  <si>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</si>
  <si>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</si>
  <si>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</si>
  <si>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</si>
  <si>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</si>
  <si>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</si>
  <si>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</si>
  <si>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</si>
  <si>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</si>
  <si>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</si>
  <si>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</si>
  <si>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</si>
  <si>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</si>
  <si>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</si>
  <si>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</si>
  <si>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</si>
  <si>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</si>
  <si>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</si>
  <si>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</si>
  <si>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</si>
  <si>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</si>
  <si>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</si>
  <si>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</si>
  <si>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</si>
  <si>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</si>
  <si>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</si>
  <si>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</si>
  <si>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</si>
  <si>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</si>
  <si>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</si>
  <si>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</si>
  <si>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</si>
  <si>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</si>
  <si>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</si>
  <si>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</si>
  <si>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</si>
  <si>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</si>
  <si>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</si>
  <si>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</si>
  <si>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</si>
  <si>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</si>
  <si>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</si>
  <si>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</si>
  <si>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</si>
  <si>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</si>
  <si>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</si>
  <si>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</si>
  <si>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</si>
  <si>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</si>
  <si>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</si>
  <si>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</si>
  <si>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</si>
  <si>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</si>
  <si>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</si>
  <si>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</si>
  <si>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</si>
  <si>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</si>
  <si>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</si>
  <si>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</si>
  <si>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</si>
  <si>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</si>
  <si>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</si>
  <si>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</si>
  <si>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</si>
  <si>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</si>
  <si>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</si>
  <si>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</si>
  <si>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</si>
  <si>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</si>
  <si>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</si>
  <si>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</si>
  <si>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</si>
  <si>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</si>
  <si>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</si>
  <si>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</si>
  <si>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</si>
  <si>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</si>
  <si>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</si>
  <si>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</si>
  <si>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</si>
  <si>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</si>
  <si>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</si>
  <si>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</si>
  <si>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</si>
  <si>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</si>
  <si>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</si>
  <si>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</si>
  <si>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</si>
  <si>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</si>
  <si>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</si>
  <si>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</si>
  <si>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</si>
  <si>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</si>
  <si>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</si>
  <si>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</si>
  <si>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</si>
  <si>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</si>
  <si>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</si>
  <si>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</si>
  <si>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</si>
  <si>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</si>
  <si>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</si>
  <si>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</si>
  <si>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</si>
  <si>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</si>
  <si>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</si>
  <si>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</si>
  <si>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</si>
  <si>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</si>
  <si>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</si>
  <si>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</si>
  <si>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</si>
  <si>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</si>
  <si>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</si>
  <si>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</si>
  <si>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</si>
  <si>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</si>
  <si>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</si>
  <si>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</si>
  <si>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</si>
  <si>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</si>
  <si>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</si>
  <si>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</si>
  <si>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</si>
  <si>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</si>
  <si>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</si>
  <si>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</si>
  <si>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</si>
  <si>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</si>
  <si>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</si>
  <si>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</si>
  <si>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</si>
  <si>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</si>
  <si>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</si>
  <si>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</si>
  <si>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</si>
  <si>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</si>
  <si>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</si>
  <si>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</si>
  <si>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</si>
  <si>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</si>
  <si>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</si>
  <si>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</si>
  <si>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</si>
  <si>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</si>
  <si>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</si>
  <si>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</si>
  <si>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</si>
  <si>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</si>
  <si>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</si>
  <si>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</si>
  <si>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</si>
  <si>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</si>
  <si>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</si>
  <si>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</si>
  <si>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</si>
  <si>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</si>
  <si>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</si>
  <si>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</si>
  <si>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</si>
  <si>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</si>
  <si>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</si>
  <si>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</si>
  <si>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</si>
  <si>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</si>
  <si>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</si>
  <si>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</si>
  <si>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</si>
  <si>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</si>
  <si>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</si>
  <si>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</si>
  <si>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</si>
  <si>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</si>
  <si>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</si>
  <si>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</si>
  <si>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</si>
  <si>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</si>
  <si>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</si>
  <si>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</si>
  <si>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</si>
  <si>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</si>
  <si>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</si>
  <si>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</si>
  <si>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</si>
  <si>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</si>
  <si>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</si>
  <si>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</si>
  <si>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</si>
  <si>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</si>
  <si>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</si>
  <si>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</si>
  <si>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</si>
  <si>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</si>
  <si>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</si>
  <si>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</si>
  <si>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</si>
  <si>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</si>
  <si>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</si>
  <si>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</si>
  <si>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</si>
  <si>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</si>
  <si>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</si>
  <si>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</si>
  <si>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</si>
  <si>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</si>
  <si>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</si>
  <si>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</si>
  <si>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</si>
  <si>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</si>
  <si>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</si>
  <si>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</si>
  <si>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</si>
  <si>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</si>
  <si>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</si>
  <si>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</si>
  <si>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</si>
  <si>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</si>
  <si>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</si>
  <si>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</si>
  <si>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</si>
  <si>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</si>
  <si>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</si>
  <si>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</si>
  <si>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</si>
  <si>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</si>
  <si>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</si>
  <si>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</si>
  <si>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</si>
  <si>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</si>
  <si>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</si>
  <si>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</si>
  <si>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</si>
  <si>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</si>
  <si>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</si>
  <si>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</si>
  <si>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</si>
  <si>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</si>
  <si>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</si>
  <si>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</si>
  <si>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</si>
  <si>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</si>
  <si>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</si>
  <si>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</si>
  <si>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</si>
  <si>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</si>
  <si>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</si>
  <si>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</si>
  <si>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</si>
  <si>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</si>
  <si>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</si>
  <si>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</si>
  <si>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</si>
  <si>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</si>
  <si>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</si>
  <si>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</si>
  <si>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</si>
  <si>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</si>
  <si>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</si>
  <si>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</si>
  <si>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</si>
  <si>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</si>
  <si>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</si>
  <si>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</si>
  <si>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</si>
  <si>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</si>
  <si>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</si>
  <si>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</si>
  <si>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</si>
  <si>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</si>
  <si>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</si>
  <si>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</si>
  <si>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</si>
  <si>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</si>
  <si>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</si>
  <si>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</si>
  <si>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</si>
  <si>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</si>
  <si>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</si>
  <si>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</si>
  <si>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</si>
  <si>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</si>
  <si>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</si>
  <si>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</si>
  <si>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</si>
  <si>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</si>
  <si>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</si>
  <si>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</si>
  <si>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</si>
  <si>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</si>
  <si>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</si>
  <si>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</si>
  <si>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</si>
  <si>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</si>
  <si>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</si>
  <si>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</si>
  <si>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</si>
  <si>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</si>
  <si>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</si>
  <si>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</si>
  <si>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</si>
  <si>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</si>
  <si>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</si>
  <si>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</si>
  <si>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</si>
  <si>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</si>
  <si>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</si>
  <si>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</si>
  <si>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</si>
  <si>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</si>
  <si>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</si>
  <si>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</si>
  <si>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</si>
  <si>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</si>
  <si>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</si>
  <si>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</si>
  <si>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</si>
  <si>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</si>
  <si>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</si>
  <si>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</si>
  <si>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</si>
  <si>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</si>
  <si>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</si>
  <si>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</si>
  <si>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</si>
  <si>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</si>
  <si>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</si>
  <si>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</si>
  <si>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</si>
  <si>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</si>
  <si>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</si>
  <si>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</si>
  <si>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</si>
  <si>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</si>
  <si>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</si>
  <si>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</si>
  <si>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</si>
  <si>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</si>
  <si>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</si>
  <si>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</si>
  <si>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</si>
  <si>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</si>
  <si>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</si>
  <si>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</si>
  <si>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</si>
  <si>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</si>
  <si>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</si>
  <si>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</si>
  <si>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</si>
  <si>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</si>
  <si>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</si>
  <si>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</si>
  <si>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</si>
  <si>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</si>
  <si>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</si>
  <si>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</si>
  <si>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</si>
  <si>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</si>
  <si>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</si>
  <si>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</si>
  <si>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</si>
  <si>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</si>
  <si>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</si>
  <si>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</si>
  <si>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</si>
  <si>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</si>
  <si>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</si>
  <si>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</si>
  <si>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</si>
  <si>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</si>
  <si>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</si>
  <si>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</si>
  <si>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</si>
  <si>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</si>
  <si>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</si>
  <si>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</si>
  <si>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</si>
  <si>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</si>
  <si>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</si>
  <si>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</si>
  <si>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</si>
  <si>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</si>
  <si>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</si>
  <si>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</si>
  <si>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</si>
  <si>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</si>
  <si>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</si>
  <si>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</si>
  <si>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</si>
  <si>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</si>
  <si>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</si>
  <si>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</si>
  <si>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</si>
  <si>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</si>
  <si>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</si>
  <si>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</si>
  <si>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</si>
  <si>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</si>
  <si>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</si>
  <si>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</si>
  <si>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</si>
  <si>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</si>
  <si>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</si>
  <si>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</si>
  <si>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</si>
  <si>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</si>
  <si>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</si>
  <si>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</si>
  <si>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</si>
  <si>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</si>
  <si>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</si>
  <si>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</si>
  <si>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</si>
  <si>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</si>
  <si>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</si>
  <si>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</si>
  <si>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</si>
  <si>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</si>
  <si>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</si>
  <si>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</si>
  <si>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</si>
  <si>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</si>
  <si>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</si>
  <si>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</si>
  <si>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</si>
  <si>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</si>
  <si>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</si>
  <si>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</si>
  <si>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</si>
  <si>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</si>
  <si>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</si>
  <si>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</si>
  <si>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</si>
  <si>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</si>
  <si>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</si>
  <si>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</si>
  <si>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</si>
  <si>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</si>
  <si>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</si>
  <si>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</si>
  <si>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</si>
  <si>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</si>
  <si>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</si>
  <si>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</si>
  <si>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</si>
  <si>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</si>
  <si>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</si>
  <si>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</si>
  <si>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</si>
  <si>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</si>
  <si>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</si>
  <si>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</si>
  <si>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</si>
  <si>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</si>
  <si>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</si>
  <si>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</si>
  <si>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</si>
  <si>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</si>
  <si>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</si>
  <si>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</si>
  <si>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</si>
  <si>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</si>
  <si>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</si>
  <si>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</si>
  <si>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</si>
  <si>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</si>
  <si>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</si>
  <si>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</si>
  <si>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</si>
  <si>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</si>
  <si>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</si>
  <si>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</si>
  <si>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</si>
  <si>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</si>
  <si>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</si>
  <si>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</si>
  <si>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</si>
  <si>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</si>
  <si>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</si>
  <si>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</si>
  <si>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</si>
  <si>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</si>
  <si>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</si>
  <si>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</si>
  <si>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</si>
  <si>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</si>
  <si>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</si>
  <si>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</si>
  <si>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</si>
  <si>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</si>
  <si>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</si>
  <si>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</si>
  <si>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</si>
  <si>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</si>
  <si>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</si>
  <si>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</si>
  <si>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</si>
  <si>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</si>
  <si>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</si>
  <si>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</si>
  <si>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</si>
  <si>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</si>
  <si>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</si>
  <si>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</si>
  <si>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</si>
  <si>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</si>
  <si>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</si>
  <si>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</si>
  <si>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</si>
  <si>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</si>
  <si>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</si>
  <si>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</si>
  <si>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</si>
  <si>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</si>
  <si>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</si>
  <si>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</si>
  <si>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</si>
  <si>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</si>
  <si>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</si>
  <si>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</si>
  <si>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</si>
  <si>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</si>
  <si>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</si>
  <si>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</si>
  <si>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</si>
  <si>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</si>
  <si>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</si>
  <si>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</si>
  <si>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</si>
  <si>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</si>
  <si>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</si>
  <si>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</si>
  <si>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</si>
  <si>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</si>
  <si>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</si>
  <si>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</si>
  <si>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</si>
  <si>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</si>
  <si>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</si>
  <si>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</si>
  <si>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</si>
  <si>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</si>
  <si>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</si>
  <si>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</si>
  <si>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</si>
  <si>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</si>
  <si>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</si>
  <si>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</si>
  <si>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</si>
  <si>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</si>
  <si>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</si>
  <si>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</si>
  <si>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</si>
  <si>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</si>
  <si>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</si>
  <si>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</si>
  <si>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</si>
  <si>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</si>
  <si>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</si>
  <si>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</si>
  <si>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</si>
  <si>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</si>
  <si>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</si>
  <si>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</si>
  <si>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</si>
  <si>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</si>
  <si>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</si>
  <si>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</si>
  <si>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</si>
  <si>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</si>
  <si>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</si>
  <si>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</si>
  <si>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</si>
  <si>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</si>
  <si>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</si>
  <si>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</si>
  <si>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</si>
  <si>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</si>
  <si>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</si>
  <si>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</si>
  <si>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</si>
  <si>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</si>
  <si>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</si>
  <si>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</si>
  <si>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</si>
  <si>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</si>
  <si>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</si>
  <si>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</si>
  <si>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</si>
  <si>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</si>
  <si>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</si>
  <si>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</si>
  <si>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</si>
  <si>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</si>
  <si>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</si>
  <si>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</si>
  <si>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</si>
  <si>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</si>
  <si>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</si>
  <si>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</si>
  <si>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</si>
  <si>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</si>
  <si>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</si>
  <si>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</si>
  <si>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</si>
  <si>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</si>
  <si>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</si>
  <si>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</si>
  <si>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</si>
  <si>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</si>
  <si>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</si>
  <si>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</si>
  <si>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</si>
  <si>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</si>
  <si>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</si>
  <si>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</si>
  <si>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</si>
  <si>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</si>
  <si>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</si>
  <si>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</si>
  <si>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</si>
  <si>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</si>
  <si>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</si>
  <si>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</si>
  <si>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</si>
  <si>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</si>
  <si>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</si>
  <si>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</si>
  <si>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</si>
  <si>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</si>
  <si>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</si>
  <si>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</si>
  <si>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</si>
  <si>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</si>
  <si>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</si>
  <si>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</si>
  <si>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</si>
  <si>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</si>
  <si>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</si>
  <si>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</si>
  <si>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</si>
  <si>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</si>
  <si>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</si>
  <si>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</si>
  <si>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</si>
  <si>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</si>
  <si>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</si>
  <si>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</si>
  <si>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</si>
  <si>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</si>
  <si>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</si>
  <si>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</si>
  <si>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</si>
  <si>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</si>
  <si>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</si>
  <si>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</si>
  <si>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</si>
  <si>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</si>
  <si>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</si>
  <si>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</si>
  <si>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</si>
  <si>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</si>
  <si>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</si>
  <si>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</si>
  <si>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</si>
  <si>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</si>
  <si>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</si>
  <si>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</si>
  <si>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</si>
  <si>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</si>
  <si>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</si>
  <si>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</si>
  <si>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</si>
  <si>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</si>
  <si>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</si>
  <si>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</si>
  <si>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</si>
  <si>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</si>
  <si>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</si>
  <si>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</si>
  <si>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</si>
  <si>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</si>
  <si>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</si>
  <si>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</si>
  <si>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</si>
  <si>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</si>
  <si>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</si>
  <si>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</si>
  <si>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</si>
  <si>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</si>
  <si>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</si>
  <si>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</si>
  <si>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</si>
  <si>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</si>
  <si>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</si>
  <si>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</si>
  <si>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</si>
  <si>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</si>
  <si>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</si>
  <si>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</si>
  <si>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</si>
  <si>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</si>
  <si>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</si>
  <si>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</si>
  <si>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</si>
  <si>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</si>
  <si>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</si>
  <si>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</si>
  <si>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</si>
  <si>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</si>
  <si>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</si>
  <si>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</si>
  <si>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</si>
  <si>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</si>
  <si>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</si>
  <si>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</si>
  <si>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</si>
  <si>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</si>
  <si>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</si>
  <si>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</si>
  <si>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</si>
  <si>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</si>
  <si>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</si>
  <si>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</si>
  <si>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</si>
  <si>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</si>
  <si>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</si>
  <si>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</si>
  <si>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</si>
  <si>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</si>
  <si>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</si>
  <si>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</si>
  <si>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</si>
  <si>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</si>
  <si>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</si>
  <si>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</si>
  <si>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</si>
  <si>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</si>
  <si>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</si>
  <si>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</si>
  <si>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</si>
  <si>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</si>
  <si>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</si>
  <si>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</si>
  <si>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</si>
  <si>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</si>
  <si>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</si>
  <si>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</si>
  <si>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</si>
  <si>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</si>
  <si>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</si>
  <si>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</si>
  <si>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</si>
  <si>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</si>
  <si>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</si>
  <si>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</si>
  <si>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</si>
  <si>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</si>
  <si>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</si>
  <si>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</si>
  <si>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</si>
  <si>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</si>
  <si>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</si>
  <si>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</si>
  <si>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</si>
  <si>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</si>
  <si>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</si>
  <si>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</si>
  <si>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</si>
  <si>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</si>
  <si>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</si>
  <si>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</si>
  <si>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</si>
  <si>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</si>
  <si>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</si>
  <si>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</si>
  <si>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</si>
  <si>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</si>
  <si>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</si>
  <si>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</si>
  <si>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</si>
  <si>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</si>
  <si>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</si>
  <si>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</si>
  <si>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</si>
  <si>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</si>
  <si>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</si>
  <si>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</si>
  <si>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</si>
  <si>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</si>
  <si>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</si>
  <si>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</si>
  <si>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</si>
  <si>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</si>
  <si>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</si>
  <si>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</si>
  <si>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</si>
  <si>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</si>
  <si>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</si>
  <si>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</si>
  <si>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</si>
  <si>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</si>
  <si>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</si>
  <si>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</si>
  <si>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</si>
  <si>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</si>
  <si>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</si>
  <si>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</si>
  <si>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</si>
  <si>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</si>
  <si>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</si>
  <si>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</si>
  <si>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</si>
  <si>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</si>
  <si>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</si>
  <si>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</si>
  <si>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</si>
  <si>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</si>
  <si>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</si>
  <si>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</si>
  <si>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</si>
  <si>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</si>
  <si>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</si>
  <si>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</si>
  <si>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</si>
  <si>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</si>
  <si>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</si>
  <si>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</si>
  <si>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</si>
  <si>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</si>
  <si>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</si>
  <si>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</si>
  <si>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</si>
  <si>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</si>
  <si>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</si>
  <si>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</si>
  <si>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</si>
  <si>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</si>
  <si>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</si>
  <si>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</si>
  <si>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</si>
  <si>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</si>
  <si>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</si>
  <si>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</si>
  <si>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</si>
  <si>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</si>
  <si>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</si>
  <si>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</si>
  <si>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</si>
  <si>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</si>
  <si>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</si>
  <si>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</si>
  <si>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</si>
  <si>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</si>
  <si>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</si>
  <si>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</si>
  <si>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</si>
  <si>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</si>
  <si>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</si>
  <si>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</si>
  <si>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</si>
  <si>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</si>
  <si>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</si>
  <si>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</si>
  <si>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</si>
  <si>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</si>
  <si>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</si>
  <si>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</si>
  <si>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</si>
  <si>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</si>
  <si>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</si>
  <si>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</si>
  <si>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</si>
  <si>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</si>
  <si>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</si>
  <si>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</si>
  <si>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</si>
  <si>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</si>
  <si>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</si>
  <si>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</si>
  <si>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</si>
  <si>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</si>
  <si>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</si>
  <si>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</si>
  <si>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</si>
  <si>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</si>
  <si>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</si>
  <si>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</si>
  <si>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</si>
  <si>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</si>
  <si>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</si>
  <si>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</si>
  <si>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</si>
  <si>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</si>
  <si>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</si>
  <si>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</si>
  <si>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</si>
  <si>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</si>
  <si>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</si>
  <si>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</si>
  <si>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</si>
  <si>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</si>
  <si>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</si>
  <si>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</si>
  <si>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</si>
  <si>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</si>
  <si>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</si>
  <si>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</si>
  <si>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</si>
  <si>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</si>
  <si>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</si>
  <si>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</si>
  <si>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</si>
  <si>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</si>
  <si>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</si>
  <si>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</si>
  <si>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</si>
  <si>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</si>
  <si>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</si>
  <si>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</si>
  <si>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</si>
  <si>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</si>
  <si>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</si>
  <si>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</si>
  <si>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</si>
  <si>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</si>
  <si>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</si>
  <si>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</si>
  <si>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</si>
  <si>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</si>
  <si>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</si>
  <si>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</si>
  <si>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</si>
  <si>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</si>
  <si>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</si>
  <si>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</si>
  <si>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</si>
  <si>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</si>
  <si>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</si>
  <si>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</si>
  <si>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</si>
  <si>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</si>
  <si>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</si>
  <si>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</si>
  <si>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</si>
  <si>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</si>
  <si>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</si>
  <si>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</si>
  <si>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</si>
  <si>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</si>
  <si>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</si>
  <si>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</si>
  <si>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</si>
  <si>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</si>
  <si>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</si>
  <si>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</si>
  <si>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</si>
  <si>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</si>
  <si>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</si>
  <si>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</si>
  <si>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</si>
  <si>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</si>
  <si>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</si>
  <si>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</si>
  <si>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</si>
  <si>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</si>
  <si>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</si>
  <si>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</si>
  <si>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</si>
  <si>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</si>
  <si>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</si>
  <si>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</si>
  <si>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</si>
  <si>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</si>
  <si>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</si>
  <si>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</si>
  <si>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</si>
  <si>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</si>
  <si>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</si>
  <si>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</si>
  <si>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</si>
  <si>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</si>
  <si>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</si>
  <si>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</si>
  <si>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</si>
  <si>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</si>
  <si>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</si>
  <si>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</si>
  <si>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</si>
  <si>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</si>
  <si>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</si>
  <si>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</si>
  <si>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</si>
  <si>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</si>
  <si>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</si>
  <si>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</si>
  <si>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</si>
  <si>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</si>
  <si>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</si>
  <si>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</si>
  <si>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</si>
  <si>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</si>
  <si>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</si>
  <si>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</si>
  <si>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</si>
  <si>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</si>
  <si>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</si>
  <si>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</si>
  <si>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</si>
  <si>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</si>
  <si>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</si>
  <si>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</si>
  <si>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</si>
  <si>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</si>
  <si>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</si>
  <si>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</si>
  <si>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</si>
  <si>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</si>
  <si>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</si>
  <si>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</si>
  <si>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</si>
  <si>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</si>
  <si>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</si>
  <si>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</si>
  <si>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</si>
  <si>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</si>
  <si>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</si>
  <si>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</si>
  <si>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</si>
  <si>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</si>
  <si>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</si>
  <si>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</si>
  <si>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</si>
  <si>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</si>
  <si>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</si>
  <si>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</si>
  <si>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</si>
  <si>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</si>
  <si>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</si>
  <si>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</si>
  <si>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</si>
  <si>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</si>
  <si>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</si>
  <si>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</si>
  <si>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</si>
  <si>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</si>
  <si>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</si>
  <si>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</si>
  <si>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</si>
  <si>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</si>
  <si>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</si>
  <si>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</si>
  <si>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</si>
  <si>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</si>
  <si>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</si>
  <si>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</si>
  <si>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</si>
  <si>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</si>
  <si>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</si>
  <si>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</si>
  <si>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</si>
  <si>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</si>
  <si>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</si>
  <si>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</si>
  <si>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</si>
  <si>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</si>
  <si>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</si>
  <si>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</si>
  <si>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</si>
  <si>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</si>
  <si>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</si>
  <si>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</si>
  <si>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</si>
  <si>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</si>
  <si>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</si>
  <si>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</si>
  <si>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</si>
  <si>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</si>
  <si>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</si>
  <si>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</si>
  <si>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</si>
  <si>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</si>
  <si>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</si>
  <si>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</si>
  <si>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</si>
  <si>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</si>
  <si>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</si>
  <si>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</si>
  <si>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</si>
  <si>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</si>
  <si>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</si>
  <si>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</si>
  <si>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</si>
  <si>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</si>
  <si>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</si>
  <si>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</si>
  <si>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</si>
  <si>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</si>
  <si>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</si>
  <si>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</si>
  <si>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</si>
  <si>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</si>
  <si>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</si>
  <si>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</si>
  <si>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</si>
  <si>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</si>
  <si>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</si>
  <si>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</si>
  <si>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</si>
  <si>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</si>
  <si>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</si>
  <si>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</si>
  <si>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</si>
  <si>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</si>
  <si>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</si>
  <si>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</si>
  <si>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</si>
  <si>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</si>
  <si>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</si>
  <si>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</si>
  <si>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</si>
  <si>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</si>
  <si>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</si>
  <si>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</si>
  <si>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</si>
  <si>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</si>
  <si>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</si>
  <si>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</si>
  <si>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</si>
  <si>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</si>
  <si>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</si>
  <si>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</si>
  <si>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</si>
  <si>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</si>
  <si>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</si>
  <si>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</si>
  <si>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</si>
  <si>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</si>
  <si>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</si>
  <si>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</si>
  <si>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</si>
  <si>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</si>
  <si>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</si>
  <si>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</si>
  <si>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</si>
  <si>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</si>
  <si>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</si>
  <si>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</si>
  <si>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</si>
  <si>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</si>
  <si>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</si>
  <si>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</si>
  <si>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</si>
  <si>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</si>
  <si>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</si>
  <si>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</si>
  <si>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</si>
  <si>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</si>
  <si>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</si>
  <si>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</si>
  <si>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</si>
  <si>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</si>
  <si>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</si>
  <si>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</si>
  <si>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</si>
  <si>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</si>
  <si>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</si>
  <si>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</si>
  <si>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</si>
  <si>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</si>
  <si>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</si>
  <si>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</si>
  <si>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</si>
  <si>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</si>
  <si>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</si>
  <si>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</si>
  <si>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</si>
  <si>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</si>
  <si>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</si>
  <si>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</si>
  <si>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</si>
  <si>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</si>
  <si>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</si>
  <si>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</si>
  <si>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</si>
  <si>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</si>
  <si>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</si>
  <si>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</si>
  <si>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</si>
  <si>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</si>
  <si>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</si>
  <si>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</si>
  <si>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</si>
  <si>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</si>
  <si>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</si>
  <si>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</si>
  <si>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</si>
  <si>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</si>
  <si>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</si>
  <si>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</si>
  <si>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</si>
  <si>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</si>
  <si>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</si>
  <si>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</si>
  <si>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</si>
  <si>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</si>
  <si>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</si>
  <si>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</si>
  <si>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</si>
  <si>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</si>
  <si>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</si>
  <si>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</si>
  <si>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</si>
  <si>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</si>
  <si>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</si>
  <si>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</si>
  <si>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</si>
  <si>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</si>
  <si>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</si>
  <si>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</si>
  <si>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</si>
  <si>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</si>
  <si>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</si>
  <si>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</si>
  <si>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</si>
  <si>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</si>
  <si>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</si>
  <si>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</si>
  <si>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</si>
  <si>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</si>
  <si>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</si>
  <si>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</si>
  <si>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</si>
  <si>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</si>
  <si>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</si>
  <si>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</si>
  <si>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</si>
  <si>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</si>
  <si>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</si>
  <si>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</si>
  <si>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</si>
  <si>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</si>
  <si>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</si>
  <si>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</si>
  <si>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</si>
  <si>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</si>
  <si>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</si>
  <si>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</si>
  <si>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</si>
  <si>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</si>
  <si>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</si>
  <si>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</si>
  <si>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</si>
  <si>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</si>
  <si>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</si>
  <si>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</si>
  <si>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</si>
  <si>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</si>
  <si>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</si>
  <si>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</si>
  <si>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</si>
  <si>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</si>
  <si>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</si>
  <si>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</si>
  <si>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</si>
  <si>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</si>
  <si>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</si>
  <si>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</si>
  <si>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</si>
  <si>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</si>
  <si>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</si>
  <si>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</si>
  <si>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</si>
  <si>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</si>
  <si>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</si>
  <si>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</si>
  <si>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</si>
  <si>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</si>
  <si>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</si>
  <si>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</si>
  <si>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</si>
  <si>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</si>
  <si>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</si>
  <si>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</si>
  <si>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</si>
  <si>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</si>
  <si>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</si>
  <si>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</si>
  <si>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</si>
  <si>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</si>
  <si>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</si>
  <si>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</si>
  <si>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</si>
  <si>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</si>
  <si>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</si>
  <si>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</si>
  <si>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</si>
  <si>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</si>
  <si>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</si>
  <si>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</si>
  <si>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</si>
  <si>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</si>
  <si>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</si>
  <si>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</si>
  <si>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</si>
  <si>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</si>
  <si>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</si>
  <si>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</si>
  <si>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</si>
  <si>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</si>
  <si>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</si>
  <si>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</si>
  <si>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</si>
  <si>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</si>
  <si>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</si>
  <si>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</si>
  <si>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</si>
  <si>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</si>
  <si>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</si>
  <si>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</si>
  <si>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</si>
  <si>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</si>
  <si>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</si>
  <si>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</si>
  <si>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</si>
  <si>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</si>
  <si>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</si>
  <si>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</si>
  <si>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</si>
  <si>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</si>
  <si>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</si>
  <si>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</si>
  <si>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</si>
  <si>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</si>
  <si>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</si>
  <si>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</si>
  <si>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</si>
  <si>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</si>
  <si>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</si>
  <si>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</si>
  <si>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</si>
  <si>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</si>
  <si>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</si>
  <si>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</si>
  <si>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</si>
  <si>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</si>
  <si>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</si>
  <si>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</si>
  <si>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</si>
  <si>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</si>
  <si>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</si>
  <si>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</si>
  <si>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</si>
  <si>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</si>
  <si>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</si>
  <si>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</si>
  <si>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</si>
  <si>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</si>
  <si>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</si>
  <si>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</si>
  <si>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</si>
  <si>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</si>
  <si>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</si>
  <si>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</si>
  <si>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</si>
  <si>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</si>
  <si>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</si>
  <si>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</si>
  <si>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</si>
  <si>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</si>
  <si>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</si>
  <si>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</si>
  <si>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</si>
  <si>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</si>
  <si>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</si>
  <si>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</si>
  <si>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</si>
  <si>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</si>
  <si>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</si>
  <si>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</si>
  <si>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</si>
  <si>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</si>
  <si>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</si>
  <si>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</si>
  <si>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</si>
  <si>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</si>
  <si>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</si>
  <si>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</si>
  <si>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</si>
  <si>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</si>
  <si>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</si>
  <si>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</si>
  <si>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</si>
  <si>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</si>
  <si>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</si>
  <si>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</si>
  <si>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</si>
  <si>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</si>
  <si>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</si>
  <si>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</si>
  <si>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</si>
  <si>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</si>
  <si>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</si>
  <si>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</si>
  <si>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</si>
  <si>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</si>
  <si>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</si>
  <si>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</si>
  <si>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</si>
  <si>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</si>
  <si>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</si>
  <si>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</si>
  <si>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</si>
  <si>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</si>
  <si>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</si>
  <si>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</si>
  <si>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</si>
  <si>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</si>
  <si>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</si>
  <si>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</si>
  <si>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</si>
  <si>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</si>
  <si>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</si>
  <si>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</si>
  <si>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</si>
  <si>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</si>
  <si>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</si>
  <si>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</si>
  <si>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</si>
  <si>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</si>
  <si>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</si>
  <si>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</si>
  <si>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</si>
  <si>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</si>
  <si>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</si>
  <si>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</si>
  <si>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</si>
  <si>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</si>
  <si>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</si>
  <si>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</si>
  <si>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</si>
  <si>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</si>
  <si>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</si>
  <si>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</si>
  <si>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</si>
  <si>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</si>
  <si>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</si>
  <si>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</si>
  <si>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</si>
  <si>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</si>
  <si>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</si>
  <si>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</si>
  <si>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</si>
  <si>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</si>
  <si>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</si>
  <si>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</si>
  <si>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</si>
  <si>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</si>
  <si>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</si>
  <si>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</si>
  <si>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</si>
  <si>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</si>
  <si>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</si>
  <si>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</si>
  <si>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</si>
  <si>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</si>
  <si>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</si>
  <si>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</si>
  <si>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</si>
  <si>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</si>
  <si>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</si>
  <si>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</si>
  <si>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</si>
  <si>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</si>
  <si>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</si>
  <si>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</si>
  <si>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</si>
  <si>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</si>
  <si>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</si>
  <si>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</si>
  <si>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</si>
  <si>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</si>
  <si>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</si>
  <si>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</si>
  <si>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</si>
  <si>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</si>
  <si>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</si>
  <si>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</si>
  <si>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</si>
  <si>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</si>
  <si>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</si>
  <si>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</si>
  <si>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</si>
  <si>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</si>
  <si>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</si>
  <si>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</si>
  <si>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</si>
  <si>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</si>
  <si>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</si>
  <si>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</si>
  <si>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</si>
  <si>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</si>
  <si>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</si>
  <si>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</si>
  <si>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</si>
  <si>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</si>
  <si>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</si>
  <si>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</si>
  <si>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</si>
  <si>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</si>
  <si>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</si>
  <si>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</si>
  <si>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</si>
  <si>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</si>
  <si>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</si>
  <si>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</si>
  <si>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</si>
  <si>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</si>
  <si>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</si>
  <si>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</si>
  <si>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</si>
  <si>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</si>
  <si>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</si>
  <si>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</si>
  <si>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</si>
  <si>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</si>
  <si>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</si>
  <si>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</si>
  <si>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</si>
  <si>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</si>
  <si>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</si>
  <si>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</si>
  <si>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</si>
  <si>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</si>
  <si>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</si>
  <si>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</si>
  <si>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</si>
  <si>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</si>
  <si>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</si>
  <si>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</si>
  <si>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</si>
  <si>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</si>
  <si>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</si>
  <si>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</si>
  <si>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</si>
  <si>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</si>
  <si>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</si>
  <si>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</si>
  <si>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</si>
  <si>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</si>
  <si>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</si>
  <si>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</si>
  <si>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</si>
  <si>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</si>
  <si>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</si>
  <si>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</si>
  <si>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</si>
  <si>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</si>
  <si>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</si>
  <si>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</si>
  <si>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</si>
  <si>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</si>
  <si>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</si>
  <si>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</si>
  <si>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</si>
  <si>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</si>
  <si>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</si>
  <si>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</si>
  <si>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</si>
  <si>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</si>
  <si>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</si>
  <si>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</si>
  <si>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</si>
  <si>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</si>
  <si>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</si>
  <si>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</si>
  <si>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</si>
  <si>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</si>
  <si>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</si>
  <si>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</si>
  <si>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</si>
  <si>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</si>
  <si>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</si>
  <si>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</si>
  <si>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</si>
  <si>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</si>
  <si>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</si>
  <si>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</si>
  <si>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</si>
  <si>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</si>
  <si>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</si>
  <si>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</si>
  <si>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</si>
  <si>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</si>
  <si>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</si>
  <si>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</si>
  <si>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</si>
  <si>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</si>
  <si>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</si>
  <si>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</si>
  <si>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</si>
  <si>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</si>
  <si>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</si>
  <si>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</si>
  <si>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</si>
  <si>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</si>
  <si>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</si>
  <si>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</si>
  <si>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</si>
  <si>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</si>
  <si>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</si>
  <si>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</si>
  <si>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</si>
  <si>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</si>
  <si>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</si>
  <si>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</si>
  <si>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</si>
  <si>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</si>
  <si>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</si>
  <si>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</si>
  <si>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</si>
  <si>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</si>
  <si>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</si>
  <si>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</si>
  <si>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</si>
  <si>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</si>
  <si>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</si>
  <si>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</si>
  <si>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</si>
  <si>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</si>
  <si>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</si>
  <si>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</si>
  <si>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</si>
  <si>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</si>
  <si>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</si>
  <si>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</si>
  <si>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</si>
  <si>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</si>
  <si>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</si>
  <si>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</si>
  <si>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</si>
  <si>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</si>
  <si>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</si>
  <si>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</si>
  <si>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</si>
  <si>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</si>
  <si>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</si>
  <si>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</si>
  <si>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</si>
  <si>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</si>
  <si>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</si>
  <si>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</si>
  <si>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</si>
  <si>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</si>
  <si>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</si>
  <si>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</si>
  <si>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</si>
  <si>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</si>
  <si>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</si>
  <si>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</si>
  <si>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</si>
  <si>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</si>
  <si>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</si>
  <si>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</si>
  <si>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</si>
  <si>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</si>
  <si>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</si>
  <si>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</si>
  <si>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</si>
  <si>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</si>
  <si>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</si>
  <si>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</si>
  <si>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</si>
  <si>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</si>
  <si>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</si>
  <si>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</si>
  <si>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</si>
  <si>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</si>
  <si>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</si>
  <si>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</si>
  <si>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</si>
  <si>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</si>
  <si>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</si>
  <si>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</si>
  <si>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</si>
  <si>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</si>
  <si>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</si>
  <si>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</si>
  <si>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</si>
  <si>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</si>
  <si>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</si>
  <si>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</si>
  <si>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</si>
  <si>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</si>
  <si>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</si>
  <si>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</si>
  <si>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</si>
  <si>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</si>
  <si>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</si>
  <si>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</si>
  <si>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</si>
  <si>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</si>
  <si>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</si>
  <si>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</si>
  <si>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</si>
  <si>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</si>
  <si>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</si>
  <si>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</si>
  <si>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</si>
  <si>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</si>
  <si>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</si>
  <si>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</si>
  <si>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</si>
  <si>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</si>
  <si>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</si>
  <si>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</si>
  <si>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</si>
  <si>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</si>
  <si>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</si>
  <si>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</si>
  <si>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</si>
  <si>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</si>
  <si>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</si>
  <si>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</si>
  <si>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</si>
  <si>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</si>
  <si>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</si>
  <si>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</si>
  <si>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</si>
  <si>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</si>
  <si>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</si>
  <si>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</si>
  <si>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</si>
  <si>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</si>
  <si>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</si>
  <si>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</si>
  <si>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</si>
  <si>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</si>
  <si>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</si>
  <si>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</si>
  <si>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</si>
  <si>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</si>
  <si>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</si>
  <si>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</si>
  <si>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</si>
  <si>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</si>
  <si>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</si>
  <si>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</si>
  <si>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</si>
  <si>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</si>
  <si>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</si>
  <si>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</si>
  <si>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</si>
  <si>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</si>
  <si>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</si>
  <si>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</si>
  <si>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</si>
  <si>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</si>
  <si>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</si>
  <si>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</si>
  <si>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</si>
  <si>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</si>
  <si>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</si>
  <si>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</si>
  <si>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</si>
  <si>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</si>
  <si>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</si>
  <si>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</si>
  <si>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</si>
  <si>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</si>
  <si>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</si>
  <si>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</si>
  <si>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</si>
  <si>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</si>
  <si>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</si>
  <si>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</si>
  <si>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</si>
  <si>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</si>
  <si>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</si>
  <si>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</si>
  <si>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</si>
  <si>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</si>
  <si>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</si>
  <si>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</si>
  <si>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</si>
  <si>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</si>
  <si>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</si>
  <si>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</si>
  <si>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</si>
  <si>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</si>
  <si>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</si>
  <si>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</si>
  <si>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</si>
  <si>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</si>
  <si>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</si>
  <si>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</si>
  <si>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</si>
  <si>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</si>
  <si>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</si>
  <si>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</si>
  <si>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</si>
  <si>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</si>
  <si>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</si>
  <si>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</si>
  <si>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</si>
  <si>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</si>
  <si>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</si>
  <si>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</si>
  <si>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</si>
  <si>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</si>
  <si>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</si>
  <si>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</si>
  <si>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</si>
  <si>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</si>
  <si>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</si>
  <si>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</si>
  <si>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</si>
  <si>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</si>
  <si>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</si>
  <si>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</si>
  <si>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</si>
  <si>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</si>
  <si>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</si>
  <si>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</si>
  <si>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</si>
  <si>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</si>
  <si>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</si>
  <si>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</si>
  <si>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</si>
  <si>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</si>
  <si>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</si>
  <si>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</si>
  <si>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</si>
  <si>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</si>
  <si>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</si>
  <si>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</si>
  <si>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</si>
  <si>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</si>
  <si>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</si>
  <si>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</si>
  <si>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</si>
  <si>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</si>
  <si>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</si>
  <si>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</si>
  <si>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</si>
  <si>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</si>
  <si>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</si>
  <si>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</si>
  <si>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</si>
  <si>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</si>
  <si>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</si>
  <si>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</si>
  <si>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</si>
  <si>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</si>
  <si>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</si>
  <si>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</si>
  <si>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</si>
  <si>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</si>
  <si>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</si>
  <si>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</si>
  <si>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</si>
  <si>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</si>
  <si>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</si>
  <si>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</si>
  <si>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</si>
  <si>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</si>
  <si>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</si>
  <si>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</si>
  <si>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</si>
  <si>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</si>
  <si>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</si>
  <si>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</si>
  <si>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</si>
  <si>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</si>
  <si>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</si>
  <si>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</si>
  <si>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</si>
  <si>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</si>
  <si>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</si>
  <si>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</si>
  <si>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</si>
  <si>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</si>
  <si>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</si>
  <si>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</si>
  <si>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</si>
  <si>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</si>
  <si>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</si>
  <si>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</si>
  <si>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</si>
  <si>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</si>
  <si>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</si>
  <si>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</si>
  <si>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</si>
  <si>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</si>
  <si>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</si>
  <si>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</si>
  <si>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</si>
  <si>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</si>
  <si>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</si>
  <si>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</si>
  <si>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</si>
  <si>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</si>
  <si>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</si>
  <si>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</si>
  <si>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</si>
  <si>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</si>
  <si>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</si>
  <si>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</si>
  <si>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</si>
  <si>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</si>
  <si>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</si>
  <si>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</si>
  <si>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</si>
  <si>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</si>
  <si>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</si>
  <si>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</si>
  <si>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</si>
  <si>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</si>
  <si>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</si>
  <si>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</si>
  <si>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</si>
  <si>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</si>
  <si>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</si>
  <si>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</si>
  <si>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</si>
  <si>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</si>
  <si>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</si>
  <si>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</si>
  <si>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</si>
  <si>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</si>
  <si>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</si>
  <si>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</si>
  <si>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</si>
  <si>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</si>
  <si>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</si>
  <si>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</si>
  <si>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</si>
  <si>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</si>
  <si>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</si>
  <si>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</si>
  <si>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</si>
  <si>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</si>
  <si>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</si>
  <si>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</si>
  <si>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</si>
  <si>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</si>
  <si>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</si>
  <si>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</si>
  <si>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</si>
  <si>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</si>
  <si>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</si>
  <si>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</si>
  <si>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</si>
  <si>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</si>
  <si>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</si>
  <si>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</si>
  <si>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</si>
  <si>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</si>
  <si>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</si>
  <si>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</si>
  <si>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</si>
  <si>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</si>
  <si>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</si>
  <si>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</si>
  <si>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</si>
  <si>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</si>
  <si>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</si>
  <si>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</si>
  <si>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</si>
  <si>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</si>
  <si>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</si>
  <si>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</si>
  <si>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</si>
  <si>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</si>
  <si>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</si>
  <si>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</si>
  <si>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</si>
  <si>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</si>
  <si>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</si>
  <si>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</si>
  <si>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</si>
  <si>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</si>
  <si>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</si>
  <si>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</si>
  <si>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</si>
  <si>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</si>
  <si>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</si>
  <si>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</si>
  <si>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</si>
  <si>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</si>
  <si>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</si>
  <si>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</si>
  <si>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</si>
  <si>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</si>
  <si>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</si>
  <si>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</si>
  <si>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</si>
  <si>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</si>
  <si>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</si>
  <si>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</si>
  <si>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</si>
  <si>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</si>
  <si>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</si>
  <si>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</si>
  <si>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</si>
  <si>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</si>
  <si>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</si>
  <si>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</si>
  <si>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</si>
  <si>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</si>
  <si>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</si>
  <si>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</si>
  <si>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</si>
  <si>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</si>
  <si>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</si>
  <si>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</si>
  <si>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</si>
  <si>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</si>
  <si>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</si>
  <si>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</si>
  <si>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</si>
  <si>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</si>
  <si>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</si>
  <si>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</si>
  <si>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</si>
  <si>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</si>
  <si>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</si>
  <si>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</si>
  <si>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</si>
  <si>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</si>
  <si>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</si>
  <si>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</si>
  <si>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</si>
  <si>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</si>
  <si>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</si>
  <si>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</si>
  <si>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</si>
  <si>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</si>
  <si>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</si>
  <si>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</si>
  <si>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</si>
  <si>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</si>
  <si>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</si>
  <si>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</si>
  <si>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</si>
  <si>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</si>
  <si>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</si>
  <si>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</si>
  <si>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</si>
  <si>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</si>
  <si>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</si>
  <si>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</si>
  <si>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</si>
  <si>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</si>
  <si>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</si>
  <si>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</si>
  <si>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</si>
  <si>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</si>
  <si>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</si>
  <si>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</si>
  <si>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</si>
  <si>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</si>
  <si>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</si>
  <si>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</si>
  <si>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</si>
  <si>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</si>
  <si>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</si>
  <si>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</si>
  <si>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</si>
  <si>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</si>
  <si>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</si>
  <si>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</si>
  <si>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</si>
  <si>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</si>
  <si>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</si>
  <si>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</si>
  <si>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</si>
  <si>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</si>
  <si>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</si>
  <si>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</si>
  <si>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</si>
  <si>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</si>
  <si>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</si>
  <si>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</si>
  <si>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</si>
  <si>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</si>
  <si>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</si>
  <si>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</si>
  <si>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</si>
  <si>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</si>
  <si>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</si>
  <si>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</si>
  <si>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</si>
  <si>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</si>
  <si>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</si>
  <si>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</si>
  <si>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</si>
  <si>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</si>
  <si>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</si>
  <si>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</si>
  <si>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</si>
  <si>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</si>
  <si>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</si>
  <si>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</si>
  <si>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</si>
  <si>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</si>
  <si>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</si>
  <si>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</si>
  <si>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</si>
  <si>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</si>
  <si>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</si>
  <si>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</si>
  <si>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</si>
  <si>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</si>
  <si>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</si>
  <si>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</si>
  <si>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</si>
  <si>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</si>
  <si>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</si>
  <si>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</si>
  <si>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</si>
  <si>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</si>
  <si>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</si>
  <si>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</si>
  <si>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</si>
  <si>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</si>
  <si>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</si>
  <si>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</si>
  <si>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</si>
  <si>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</si>
  <si>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</si>
  <si>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</si>
  <si>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</si>
  <si>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</si>
  <si>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</si>
  <si>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</si>
  <si>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</si>
  <si>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</si>
  <si>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</si>
  <si>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</si>
  <si>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</si>
  <si>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</si>
  <si>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</si>
  <si>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</si>
  <si>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</si>
  <si>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</si>
  <si>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</si>
  <si>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</si>
  <si>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</si>
  <si>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</si>
  <si>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</si>
  <si>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</si>
  <si>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</si>
  <si>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</si>
  <si>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</si>
  <si>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</si>
  <si>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</si>
  <si>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</si>
  <si>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</si>
  <si>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</si>
  <si>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</si>
  <si>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</si>
  <si>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</si>
  <si>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</si>
  <si>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</si>
  <si>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</si>
  <si>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</si>
  <si>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</si>
  <si>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</si>
  <si>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</si>
  <si>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</si>
  <si>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</si>
  <si>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</si>
  <si>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</si>
  <si>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</si>
  <si>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</si>
  <si>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</si>
  <si>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</si>
  <si>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</si>
  <si>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</si>
  <si>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</si>
  <si>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</si>
  <si>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</si>
  <si>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</si>
  <si>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</si>
  <si>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</si>
  <si>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</si>
  <si>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</si>
  <si>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</si>
  <si>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</si>
  <si>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</si>
  <si>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</si>
  <si>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</si>
  <si>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</si>
  <si>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</si>
  <si>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</si>
  <si>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</si>
  <si>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</si>
  <si>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</si>
  <si>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</si>
  <si>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</si>
  <si>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</si>
  <si>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</si>
  <si>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</si>
  <si>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</si>
  <si>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</si>
  <si>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</si>
  <si>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</si>
  <si>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</si>
  <si>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</si>
  <si>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</si>
  <si>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</si>
  <si>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</si>
  <si>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</si>
  <si>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</si>
  <si>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</si>
  <si>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</si>
  <si>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</si>
  <si>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</si>
  <si>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</si>
  <si>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</si>
  <si>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</si>
  <si>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</si>
  <si>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</si>
  <si>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</si>
  <si>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</si>
  <si>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</si>
  <si>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</si>
  <si>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</si>
  <si>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</si>
  <si>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</si>
  <si>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</si>
  <si>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</si>
  <si>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</si>
  <si>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</si>
  <si>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</si>
  <si>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</si>
  <si>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</si>
  <si>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</si>
  <si>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</si>
  <si>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</si>
  <si>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</si>
  <si>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</si>
  <si>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</si>
  <si>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</si>
  <si>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</si>
  <si>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</si>
  <si>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</si>
  <si>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</si>
  <si>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</si>
  <si>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</si>
  <si>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</si>
  <si>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</si>
  <si>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</si>
  <si>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</si>
  <si>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</si>
  <si>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</si>
  <si>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</si>
  <si>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</si>
  <si>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</si>
  <si>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</si>
  <si>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</si>
  <si>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</si>
  <si>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</si>
  <si>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</si>
  <si>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</si>
  <si>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</si>
  <si>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</si>
  <si>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</si>
  <si>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</si>
  <si>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</si>
  <si>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</si>
  <si>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</si>
  <si>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</si>
  <si>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</si>
  <si>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</si>
  <si>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</si>
  <si>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</si>
  <si>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</si>
  <si>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</si>
  <si>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</si>
  <si>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</si>
  <si>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</si>
  <si>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</si>
  <si>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</si>
  <si>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</si>
  <si>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</si>
  <si>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</si>
  <si>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</si>
  <si>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</si>
  <si>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</si>
  <si>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</si>
  <si>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</si>
  <si>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</si>
  <si>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</si>
  <si>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</si>
  <si>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</si>
  <si>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</si>
  <si>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</si>
  <si>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</si>
  <si>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</si>
  <si>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</si>
  <si>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</si>
  <si>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</si>
  <si>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</si>
  <si>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</si>
  <si>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</si>
  <si>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</si>
  <si>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</si>
  <si>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</si>
  <si>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</si>
  <si>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</si>
  <si>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</si>
  <si>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</si>
  <si>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</si>
  <si>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</si>
  <si>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</si>
  <si>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</si>
  <si>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</si>
  <si>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</si>
  <si>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</si>
  <si>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</si>
  <si>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</si>
  <si>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</si>
  <si>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</si>
  <si>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</si>
  <si>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</si>
  <si>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</si>
  <si>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</si>
  <si>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</si>
  <si>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</si>
  <si>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</si>
  <si>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</si>
  <si>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</si>
  <si>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</si>
  <si>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</si>
  <si>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</si>
  <si>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</si>
  <si>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</si>
  <si>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</si>
  <si>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</si>
  <si>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</si>
  <si>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</si>
  <si>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</si>
  <si>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</si>
  <si>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</si>
  <si>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</si>
  <si>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</si>
  <si>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</si>
  <si>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</si>
  <si>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</si>
  <si>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</si>
  <si>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</si>
  <si>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</si>
  <si>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</si>
  <si>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</si>
  <si>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</si>
  <si>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</si>
  <si>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</si>
  <si>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</si>
  <si>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</si>
  <si>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</si>
  <si>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</si>
  <si>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</si>
  <si>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</si>
  <si>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</si>
  <si>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</si>
  <si>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</si>
  <si>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</si>
  <si>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</si>
  <si>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</si>
  <si>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</si>
  <si>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</si>
  <si>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</si>
  <si>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</si>
  <si>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</si>
  <si>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</si>
  <si>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</si>
  <si>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</si>
  <si>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</si>
  <si>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</si>
  <si>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</si>
  <si>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</si>
  <si>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</si>
  <si>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</si>
  <si>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</si>
  <si>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</si>
  <si>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</si>
  <si>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</si>
  <si>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</si>
  <si>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</si>
  <si>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</si>
  <si>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</si>
  <si>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</si>
  <si>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</si>
  <si>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</si>
  <si>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</si>
  <si>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</si>
  <si>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</si>
  <si>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</si>
  <si>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</si>
  <si>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</si>
  <si>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</si>
  <si>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</si>
  <si>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</si>
  <si>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</si>
  <si>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</si>
  <si>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</si>
  <si>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</si>
  <si>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</si>
  <si>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</si>
  <si>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</si>
  <si>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</si>
  <si>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</si>
  <si>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</si>
  <si>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</si>
  <si>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</si>
  <si>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</si>
  <si>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</si>
  <si>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</si>
  <si>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</si>
  <si>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</si>
  <si>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</si>
  <si>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</si>
  <si>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</si>
  <si>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</si>
  <si>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</si>
  <si>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</si>
  <si>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</si>
  <si>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</si>
  <si>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</si>
  <si>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</si>
  <si>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</si>
  <si>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</si>
  <si>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</si>
  <si>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</si>
  <si>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</si>
  <si>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</si>
  <si>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</si>
  <si>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</si>
  <si>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</si>
  <si>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</si>
  <si>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</si>
  <si>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</si>
  <si>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</si>
  <si>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</si>
  <si>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</si>
  <si>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</si>
  <si>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</si>
  <si>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</si>
  <si>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</si>
  <si>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</si>
  <si>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</si>
  <si>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</si>
  <si>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</si>
  <si>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</si>
  <si>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</si>
  <si>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</si>
  <si>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</si>
  <si>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</si>
  <si>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</si>
  <si>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</si>
  <si>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</si>
  <si>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</si>
  <si>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</si>
  <si>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</si>
  <si>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</si>
  <si>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</si>
  <si>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</si>
  <si>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</si>
  <si>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</si>
  <si>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</si>
  <si>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</si>
  <si>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</si>
  <si>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</si>
  <si>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</si>
  <si>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</si>
  <si>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</si>
  <si>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</si>
  <si>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</si>
  <si>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</si>
  <si>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</si>
  <si>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</si>
  <si>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</si>
  <si>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</si>
  <si>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</si>
  <si>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</si>
  <si>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</si>
  <si>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</si>
  <si>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</si>
  <si>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</si>
  <si>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</si>
  <si>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</si>
  <si>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</si>
  <si>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</si>
  <si>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</si>
  <si>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</si>
  <si>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</si>
  <si>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</si>
  <si>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</si>
  <si>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</si>
  <si>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</si>
  <si>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</si>
  <si>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</si>
  <si>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</si>
  <si>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</si>
  <si>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</si>
  <si>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</si>
  <si>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</si>
  <si>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</si>
  <si>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</si>
  <si>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</si>
  <si>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</si>
  <si>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</si>
  <si>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</si>
  <si>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</si>
  <si>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</si>
  <si>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</si>
  <si>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</si>
  <si>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</si>
  <si>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</si>
  <si>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</si>
  <si>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</si>
  <si>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</si>
  <si>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</si>
  <si>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</si>
  <si>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</si>
  <si>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</si>
  <si>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</si>
  <si>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</si>
  <si>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</si>
  <si>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</si>
  <si>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</si>
  <si>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</si>
  <si>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</si>
  <si>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</si>
  <si>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</si>
  <si>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</si>
  <si>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</si>
  <si>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</si>
  <si>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</si>
  <si>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</si>
  <si>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</si>
  <si>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</si>
  <si>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</si>
  <si>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</si>
  <si>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</si>
  <si>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</si>
  <si>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</si>
  <si>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</si>
  <si>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</si>
  <si>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</si>
  <si>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</si>
  <si>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</si>
  <si>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</si>
  <si>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</si>
  <si>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</si>
  <si>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</si>
  <si>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</si>
  <si>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</si>
  <si>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</si>
  <si>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</si>
  <si>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</si>
  <si>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</si>
  <si>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</si>
  <si>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</si>
  <si>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</si>
  <si>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</si>
  <si>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</si>
  <si>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</si>
  <si>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</si>
  <si>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</si>
  <si>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</si>
  <si>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</si>
  <si>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</si>
  <si>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</si>
  <si>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</si>
  <si>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</si>
  <si>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</si>
  <si>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</si>
  <si>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</si>
  <si>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</si>
  <si>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</si>
  <si>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</si>
  <si>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</si>
  <si>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</si>
  <si>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</si>
  <si>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</si>
  <si>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</si>
  <si>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</si>
  <si>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</si>
  <si>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</si>
  <si>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</si>
  <si>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</si>
  <si>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</si>
  <si>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</si>
  <si>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</si>
  <si>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</si>
  <si>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</si>
  <si>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</si>
  <si>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</si>
  <si>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</si>
  <si>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</si>
  <si>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</si>
  <si>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</si>
  <si>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</si>
  <si>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</si>
  <si>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</si>
  <si>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</si>
  <si>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</si>
  <si>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</si>
  <si>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</si>
  <si>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</si>
  <si>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</si>
  <si>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</si>
  <si>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</si>
  <si>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</si>
  <si>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</si>
  <si>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</si>
  <si>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</si>
  <si>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</si>
  <si>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</si>
  <si>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</si>
  <si>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</si>
  <si>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</si>
  <si>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</si>
  <si>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</si>
  <si>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</si>
  <si>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</si>
  <si>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</si>
  <si>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</si>
  <si>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</si>
  <si>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</si>
  <si>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</si>
  <si>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</si>
  <si>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</si>
  <si>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</si>
  <si>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</si>
  <si>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</si>
  <si>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</si>
  <si>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</si>
  <si>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</si>
  <si>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</si>
  <si>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</si>
  <si>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</si>
  <si>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</si>
  <si>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</si>
  <si>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</si>
  <si>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</si>
  <si>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</si>
  <si>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</si>
  <si>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</si>
  <si>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</si>
  <si>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</si>
  <si>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</si>
  <si>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</si>
  <si>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</si>
  <si>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</si>
  <si>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</si>
  <si>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</si>
  <si>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</si>
  <si>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</si>
  <si>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</si>
  <si>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</si>
  <si>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</si>
  <si>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</si>
  <si>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</si>
  <si>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</si>
  <si>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</si>
  <si>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</si>
  <si>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</si>
  <si>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</si>
  <si>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</si>
  <si>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</si>
  <si>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</si>
  <si>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</si>
  <si>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</si>
  <si>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</si>
  <si>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</si>
  <si>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</si>
  <si>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</si>
  <si>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</si>
  <si>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</si>
  <si>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</si>
  <si>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</si>
  <si>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</si>
  <si>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</si>
  <si>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</si>
  <si>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</si>
  <si>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</si>
  <si>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</si>
  <si>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</si>
  <si>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</si>
  <si>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</si>
  <si>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</si>
  <si>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</si>
  <si>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</si>
  <si>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</si>
  <si>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</si>
  <si>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</si>
  <si>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</si>
  <si>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</si>
  <si>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</si>
  <si>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</si>
  <si>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</si>
  <si>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</si>
  <si>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</si>
  <si>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</si>
  <si>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</si>
  <si>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</si>
  <si>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</si>
  <si>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</si>
  <si>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</si>
  <si>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</si>
  <si>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</si>
  <si>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</si>
  <si>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</si>
  <si>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</si>
  <si>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</si>
  <si>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</si>
  <si>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</si>
  <si>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</si>
  <si>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</si>
  <si>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</si>
  <si>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</si>
  <si>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</si>
  <si>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</si>
  <si>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</si>
  <si>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</si>
  <si>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</si>
  <si>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</si>
  <si>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</si>
  <si>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</si>
  <si>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</si>
  <si>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</si>
  <si>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</si>
  <si>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</si>
  <si>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</si>
  <si>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</si>
  <si>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</si>
  <si>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</si>
  <si>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</si>
  <si>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</si>
  <si>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</si>
  <si>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</si>
  <si>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</si>
  <si>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</si>
  <si>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</si>
  <si>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</si>
  <si>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</si>
  <si>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</si>
  <si>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</si>
  <si>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</si>
  <si>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</si>
  <si>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</si>
  <si>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</si>
  <si>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</si>
  <si>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</si>
  <si>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</si>
  <si>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</si>
  <si>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</si>
  <si>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</si>
  <si>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</si>
  <si>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</si>
  <si>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</si>
  <si>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</si>
  <si>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</si>
  <si>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</si>
  <si>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</si>
  <si>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</si>
  <si>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</si>
  <si>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</si>
  <si>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</si>
  <si>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</si>
  <si>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</si>
  <si>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</si>
  <si>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</si>
  <si>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</si>
  <si>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</si>
  <si>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</si>
  <si>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</si>
  <si>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</si>
  <si>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</si>
  <si>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</si>
  <si>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</si>
  <si>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</si>
  <si>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</si>
  <si>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</si>
  <si>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</si>
  <si>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</si>
  <si>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</si>
  <si>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</si>
  <si>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</si>
  <si>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</si>
  <si>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</si>
  <si>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</si>
  <si>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</si>
  <si>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</si>
  <si>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</si>
  <si>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</si>
  <si>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</si>
  <si>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</si>
  <si>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</si>
  <si>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</si>
  <si>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</si>
  <si>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</si>
  <si>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</si>
  <si>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</si>
  <si>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</si>
  <si>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</si>
  <si>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</si>
  <si>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</si>
  <si>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</si>
  <si>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</si>
  <si>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</si>
  <si>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</si>
  <si>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</si>
  <si>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</si>
  <si>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</si>
  <si>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</si>
  <si>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</si>
  <si>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</si>
  <si>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</si>
  <si>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</si>
  <si>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</si>
  <si>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</si>
  <si>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</si>
  <si>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</si>
  <si>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</si>
  <si>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</si>
  <si>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</si>
  <si>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</si>
  <si>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</si>
  <si>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</si>
  <si>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</si>
  <si>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</si>
  <si>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</si>
  <si>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</si>
  <si>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</si>
  <si>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</si>
  <si>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</si>
  <si>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</si>
  <si>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</si>
  <si>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</si>
  <si>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</si>
  <si>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</si>
  <si>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</si>
  <si>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</si>
  <si>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</si>
  <si>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</si>
  <si>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</si>
  <si>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</si>
  <si>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</si>
  <si>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</si>
  <si>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</si>
  <si>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</si>
  <si>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</si>
  <si>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</si>
  <si>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</si>
  <si>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</si>
  <si>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</si>
  <si>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</si>
  <si>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</si>
  <si>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</si>
  <si>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</si>
  <si>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</si>
  <si>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</si>
  <si>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</si>
  <si>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</si>
  <si>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</si>
  <si>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</si>
  <si>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</si>
  <si>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</si>
  <si>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</si>
  <si>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</si>
  <si>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</si>
  <si>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</si>
  <si>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</si>
  <si>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</si>
  <si>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</si>
  <si>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</si>
  <si>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</si>
  <si>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</si>
  <si>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</si>
  <si>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</si>
  <si>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</si>
  <si>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</si>
  <si>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</si>
  <si>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</si>
  <si>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</si>
  <si>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</si>
  <si>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</si>
  <si>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</si>
  <si>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</si>
  <si>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</si>
  <si>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</si>
  <si>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</si>
  <si>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</si>
  <si>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</si>
  <si>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</si>
  <si>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</si>
  <si>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</si>
  <si>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</si>
  <si>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</si>
  <si>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</si>
  <si>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</si>
  <si>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</si>
  <si>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</si>
  <si>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</si>
  <si>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</si>
  <si>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</si>
  <si>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</si>
  <si>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</si>
  <si>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</si>
  <si>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</si>
  <si>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</si>
  <si>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</si>
  <si>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</si>
  <si>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</si>
  <si>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</si>
  <si>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</si>
  <si>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</si>
  <si>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</si>
  <si>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</si>
  <si>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</si>
  <si>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</si>
  <si>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</si>
  <si>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</si>
  <si>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</si>
  <si>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</si>
  <si>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</si>
  <si>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</si>
  <si>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</si>
  <si>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</si>
  <si>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</si>
  <si>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</si>
  <si>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</si>
  <si>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</si>
  <si>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</si>
  <si>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</si>
  <si>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</si>
  <si>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</si>
  <si>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</si>
  <si>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</si>
  <si>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</si>
  <si>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</si>
  <si>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</si>
  <si>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</si>
  <si>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</si>
  <si>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</si>
  <si>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</si>
  <si>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</si>
  <si>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</si>
  <si>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</si>
  <si>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</si>
  <si>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</si>
  <si>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</si>
  <si>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</si>
  <si>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</si>
  <si>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</si>
  <si>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</si>
  <si>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</si>
  <si>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</si>
  <si>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</si>
  <si>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</si>
  <si>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</si>
  <si>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</si>
  <si>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</si>
  <si>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</si>
  <si>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</si>
  <si>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</si>
  <si>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</si>
  <si>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</si>
  <si>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</si>
  <si>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</si>
  <si>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</si>
  <si>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</si>
  <si>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</si>
  <si>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</si>
  <si>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</si>
  <si>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</si>
  <si>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</si>
  <si>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</si>
  <si>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</si>
  <si>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</si>
  <si>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</si>
  <si>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</si>
  <si>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</si>
  <si>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</si>
  <si>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</si>
  <si>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</si>
  <si>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</si>
  <si>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</si>
  <si>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</si>
  <si>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</si>
  <si>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</si>
  <si>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</si>
  <si>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</si>
  <si>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</si>
  <si>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</si>
  <si>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</si>
  <si>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</si>
  <si>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</si>
  <si>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</si>
  <si>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</si>
  <si>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</si>
  <si>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</si>
  <si>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</si>
  <si>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</si>
  <si>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</si>
  <si>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</si>
  <si>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</si>
  <si>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</si>
  <si>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</si>
  <si>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</si>
  <si>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</si>
  <si>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</si>
  <si>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</si>
  <si>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</si>
  <si>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</si>
  <si>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</si>
  <si>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</si>
  <si>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</si>
  <si>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</si>
  <si>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</si>
  <si>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</si>
  <si>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</si>
  <si>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</si>
  <si>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</si>
  <si>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</si>
  <si>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</si>
  <si>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</si>
  <si>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</si>
  <si>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</si>
  <si>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</si>
  <si>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</si>
  <si>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</si>
  <si>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</si>
  <si>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</si>
  <si>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</si>
  <si>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</si>
  <si>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</si>
  <si>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</si>
  <si>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</si>
  <si>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</si>
  <si>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</si>
  <si>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</si>
  <si>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</si>
  <si>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</si>
  <si>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</si>
  <si>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</si>
  <si>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</si>
  <si>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</si>
  <si>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</si>
  <si>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</si>
  <si>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</si>
  <si>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</si>
  <si>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</si>
  <si>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</si>
  <si>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</si>
  <si>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</si>
  <si>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</si>
  <si>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</si>
  <si>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</si>
  <si>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</si>
  <si>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</si>
  <si>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</si>
  <si>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</si>
  <si>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</si>
  <si>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</si>
  <si>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</si>
  <si>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</si>
  <si>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</si>
  <si>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</si>
  <si>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</si>
  <si>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</si>
  <si>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</si>
  <si>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</si>
  <si>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</si>
  <si>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</si>
  <si>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</si>
  <si>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</si>
  <si>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</si>
  <si>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</si>
  <si>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</si>
  <si>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</si>
  <si>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</si>
  <si>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</si>
  <si>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</si>
  <si>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</si>
  <si>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</si>
  <si>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</si>
  <si>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</si>
  <si>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</si>
  <si>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</si>
  <si>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</si>
  <si>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</si>
  <si>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</si>
  <si>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</si>
  <si>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</si>
  <si>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</si>
  <si>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</si>
  <si>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</si>
  <si>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</si>
  <si>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</si>
  <si>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</si>
  <si>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</si>
  <si>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</si>
  <si>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</si>
  <si>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</si>
  <si>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</si>
  <si>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</si>
  <si>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</si>
  <si>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</si>
  <si>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</si>
  <si>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</si>
  <si>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</si>
  <si>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</si>
  <si>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</si>
  <si>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</si>
  <si>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</si>
  <si>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</si>
  <si>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</si>
  <si>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</si>
  <si>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</si>
  <si>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</si>
  <si>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</si>
  <si>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</si>
  <si>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</si>
  <si>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</si>
  <si>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</si>
  <si>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</si>
  <si>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</si>
  <si>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</si>
  <si>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</si>
  <si>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</si>
  <si>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</si>
  <si>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</si>
  <si>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</si>
  <si>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</si>
  <si>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</si>
  <si>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</si>
  <si>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</si>
  <si>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</si>
  <si>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</si>
  <si>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</si>
  <si>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</si>
  <si>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</si>
  <si>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</si>
  <si>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</si>
  <si>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</si>
  <si>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</si>
  <si>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</si>
  <si>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</si>
  <si>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</si>
  <si>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</si>
  <si>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</si>
  <si>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</si>
  <si>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</si>
  <si>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</si>
  <si>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</si>
  <si>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</si>
  <si>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</si>
  <si>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</si>
  <si>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</si>
  <si>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</si>
  <si>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</si>
  <si>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</si>
  <si>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</si>
  <si>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</si>
  <si>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</si>
  <si>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</si>
  <si>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</si>
  <si>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</si>
  <si>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</si>
  <si>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</si>
  <si>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</si>
  <si>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</si>
  <si>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</si>
  <si>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</si>
  <si>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</si>
  <si>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</si>
  <si>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</si>
  <si>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</si>
  <si>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</si>
  <si>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</si>
  <si>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</si>
  <si>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</si>
  <si>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</si>
  <si>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</si>
  <si>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</si>
  <si>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</si>
  <si>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</si>
  <si>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</si>
  <si>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</si>
  <si>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</si>
  <si>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</si>
  <si>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</si>
  <si>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</si>
  <si>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</si>
  <si>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</si>
  <si>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</si>
  <si>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</si>
  <si>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</si>
  <si>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</si>
  <si>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</si>
  <si>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</si>
  <si>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</si>
  <si>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</si>
  <si>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</si>
  <si>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</si>
  <si>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</si>
  <si>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</si>
  <si>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</si>
  <si>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</si>
  <si>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</si>
  <si>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</si>
  <si>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</si>
  <si>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</si>
  <si>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</si>
  <si>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</si>
  <si>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</si>
  <si>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</si>
  <si>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</si>
  <si>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</si>
  <si>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</si>
  <si>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</si>
  <si>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</si>
  <si>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</si>
  <si>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</si>
  <si>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</si>
  <si>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</si>
  <si>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</si>
  <si>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</si>
  <si>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</si>
  <si>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</si>
  <si>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</si>
  <si>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</si>
  <si>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</si>
  <si>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</si>
  <si>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</si>
  <si>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</si>
  <si>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</si>
  <si>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</si>
  <si>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</si>
  <si>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</si>
  <si>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</si>
  <si>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</si>
  <si>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</si>
  <si>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</si>
  <si>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</si>
  <si>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</si>
  <si>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</si>
  <si>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</si>
  <si>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</si>
  <si>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</si>
  <si>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</si>
  <si>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</si>
  <si>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</si>
  <si>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</si>
  <si>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</si>
  <si>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</si>
  <si>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</si>
  <si>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</si>
  <si>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</si>
  <si>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</si>
  <si>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</si>
  <si>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</si>
  <si>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</si>
  <si>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</si>
  <si>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</si>
  <si>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</si>
  <si>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</si>
  <si>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</si>
  <si>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</si>
  <si>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</si>
  <si>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</si>
  <si>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</si>
  <si>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</si>
  <si>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</si>
  <si>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</si>
  <si>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</si>
  <si>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</si>
  <si>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</si>
  <si>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</si>
  <si>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</si>
  <si>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</si>
  <si>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</si>
  <si>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</si>
  <si>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</si>
  <si>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</si>
  <si>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</si>
  <si>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</si>
  <si>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</si>
  <si>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</si>
  <si>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</si>
  <si>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</si>
  <si>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</si>
  <si>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</si>
  <si>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</si>
  <si>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</si>
  <si>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</si>
  <si>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</si>
  <si>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</si>
  <si>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</si>
  <si>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</si>
  <si>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</si>
  <si>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</si>
  <si>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</si>
  <si>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</si>
  <si>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</si>
  <si>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</si>
  <si>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</si>
  <si>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</si>
  <si>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</si>
  <si>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</si>
  <si>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</si>
  <si>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</si>
  <si>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</si>
  <si>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</si>
  <si>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</si>
  <si>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</si>
  <si>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</si>
  <si>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</si>
  <si>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</si>
  <si>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</si>
  <si>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</si>
  <si>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</si>
  <si>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</si>
  <si>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</si>
  <si>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</si>
  <si>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</si>
  <si>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</si>
  <si>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</si>
  <si>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</si>
  <si>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</si>
  <si>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</si>
  <si>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</si>
  <si>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</si>
  <si>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</si>
  <si>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</si>
  <si>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</si>
  <si>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</si>
  <si>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</si>
  <si>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</si>
  <si>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</si>
  <si>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</si>
  <si>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</si>
  <si>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</si>
  <si>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</si>
  <si>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</si>
  <si>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</si>
  <si>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</si>
  <si>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</si>
  <si>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</si>
  <si>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</si>
  <si>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</si>
  <si>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</si>
  <si>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</si>
  <si>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</si>
  <si>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</si>
  <si>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</si>
  <si>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</si>
  <si>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</si>
  <si>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</si>
  <si>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</si>
  <si>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</si>
  <si>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</si>
  <si>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</si>
  <si>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</si>
  <si>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</si>
  <si>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</si>
  <si>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</si>
  <si>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</si>
  <si>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</si>
  <si>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</si>
  <si>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</si>
  <si>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</si>
  <si>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</si>
  <si>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</si>
  <si>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</si>
  <si>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</si>
  <si>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</si>
  <si>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</si>
  <si>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</si>
  <si>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</si>
  <si>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</si>
  <si>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</si>
  <si>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</si>
  <si>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</si>
  <si>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</si>
  <si>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</si>
  <si>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</si>
  <si>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</si>
  <si>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</si>
  <si>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</si>
  <si>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</si>
  <si>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</si>
  <si>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</si>
  <si>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</si>
  <si>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</si>
  <si>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</si>
  <si>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</si>
  <si>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</si>
  <si>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</si>
  <si>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</si>
  <si>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</si>
  <si>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</si>
  <si>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</si>
  <si>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</si>
  <si>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</si>
  <si>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</si>
  <si>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</si>
  <si>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</si>
  <si>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</si>
  <si>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</si>
  <si>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</si>
  <si>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</si>
  <si>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</si>
  <si>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</si>
  <si>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</si>
  <si>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</si>
  <si>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</si>
  <si>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</si>
  <si>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</si>
  <si>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</si>
  <si>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</si>
  <si>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</si>
  <si>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</si>
  <si>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</si>
  <si>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</si>
  <si>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</si>
  <si>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</si>
  <si>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</si>
  <si>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</si>
  <si>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</si>
  <si>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</si>
  <si>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</si>
  <si>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</si>
  <si>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</si>
  <si>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</si>
  <si>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</si>
  <si>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</si>
  <si>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</si>
  <si>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</si>
  <si>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</si>
  <si>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</si>
  <si>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</si>
  <si>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</si>
  <si>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</si>
  <si>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</si>
  <si>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</si>
  <si>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</si>
  <si>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</si>
  <si>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</si>
  <si>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</si>
  <si>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</si>
  <si>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</si>
  <si>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</si>
  <si>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</si>
  <si>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</si>
  <si>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</si>
  <si>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</si>
  <si>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</si>
  <si>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</si>
  <si>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</si>
  <si>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</si>
  <si>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</si>
  <si>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</si>
  <si>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</si>
  <si>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</si>
  <si>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</si>
  <si>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</si>
  <si>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</si>
  <si>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</si>
  <si>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</si>
  <si>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</si>
  <si>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</si>
  <si>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</si>
  <si>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</si>
  <si>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</si>
  <si>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</si>
  <si>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</si>
  <si>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</si>
  <si>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</si>
  <si>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</si>
  <si>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</si>
  <si>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</si>
  <si>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</si>
  <si>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</si>
  <si>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</si>
  <si>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</si>
  <si>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</si>
  <si>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</si>
  <si>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</si>
  <si>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</si>
  <si>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</si>
  <si>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</si>
  <si>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</si>
  <si>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</si>
  <si>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</si>
  <si>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</si>
  <si>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</si>
  <si>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</si>
  <si>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</si>
  <si>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</si>
  <si>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</si>
  <si>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</si>
  <si>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</si>
  <si>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</si>
  <si>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</si>
  <si>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</si>
  <si>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</si>
  <si>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</si>
  <si>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</si>
  <si>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</si>
  <si>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</si>
  <si>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</si>
  <si>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</si>
  <si>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</si>
  <si>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</si>
  <si>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</si>
  <si>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</si>
  <si>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</si>
  <si>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</si>
  <si>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</si>
  <si>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</si>
  <si>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</si>
  <si>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</si>
  <si>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</si>
  <si>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</si>
  <si>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</si>
  <si>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</si>
  <si>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</si>
  <si>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</si>
  <si>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</si>
  <si>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</si>
  <si>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</si>
  <si>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</si>
  <si>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</si>
  <si>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</si>
  <si>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</si>
  <si>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</si>
  <si>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</si>
  <si>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</si>
  <si>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</si>
  <si>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</si>
  <si>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</si>
  <si>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</si>
  <si>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</si>
  <si>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</si>
  <si>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</si>
  <si>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</si>
  <si>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</si>
  <si>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</si>
  <si>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</si>
  <si>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</si>
  <si>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</si>
  <si>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</si>
  <si>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</si>
  <si>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</si>
  <si>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</si>
  <si>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</si>
  <si>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</si>
  <si>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</si>
  <si>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</si>
  <si>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</si>
  <si>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</si>
  <si>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</si>
  <si>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</si>
  <si>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</si>
  <si>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</si>
  <si>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</si>
  <si>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</si>
  <si>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</si>
  <si>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</si>
  <si>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</si>
  <si>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</si>
  <si>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</si>
  <si>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</si>
  <si>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</si>
  <si>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</si>
  <si>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</si>
  <si>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</si>
  <si>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</si>
  <si>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</si>
  <si>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</si>
  <si>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</si>
  <si>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</si>
  <si>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</si>
  <si>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</si>
  <si>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</si>
  <si>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</si>
  <si>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</si>
  <si>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</si>
  <si>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</si>
  <si>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</si>
  <si>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</si>
  <si>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</si>
  <si>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</si>
  <si>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</si>
  <si>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</si>
  <si>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</si>
  <si>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</si>
  <si>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</si>
  <si>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</si>
  <si>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</si>
  <si>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</si>
  <si>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</si>
  <si>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</si>
  <si>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</si>
  <si>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</si>
  <si>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</si>
  <si>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</si>
  <si>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</si>
  <si>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</si>
  <si>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</si>
  <si>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</si>
  <si>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</si>
  <si>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</si>
  <si>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</si>
  <si>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</si>
  <si>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</si>
  <si>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</si>
  <si>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</si>
  <si>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</si>
  <si>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</si>
  <si>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</si>
  <si>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</si>
  <si>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</si>
  <si>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</si>
  <si>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</si>
  <si>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</si>
  <si>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</si>
  <si>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</si>
  <si>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</si>
  <si>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</si>
  <si>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</si>
  <si>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</si>
  <si>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</si>
  <si>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</si>
  <si>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</si>
  <si>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</si>
  <si>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</si>
  <si>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</si>
  <si>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</si>
  <si>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</si>
  <si>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</si>
  <si>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</si>
  <si>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</si>
  <si>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</si>
  <si>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</si>
  <si>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</si>
  <si>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</si>
  <si>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</si>
  <si>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</si>
  <si>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</si>
  <si>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</si>
  <si>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</si>
  <si>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</si>
  <si>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</si>
  <si>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</si>
  <si>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</si>
  <si>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</si>
  <si>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</si>
  <si>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</si>
  <si>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</si>
  <si>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</si>
  <si>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</si>
  <si>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</si>
  <si>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</si>
  <si>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</si>
  <si>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</si>
  <si>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</si>
  <si>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</si>
  <si>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</si>
  <si>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</si>
  <si>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</si>
  <si>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</si>
  <si>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</si>
  <si>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</si>
  <si>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</si>
  <si>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</si>
  <si>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</si>
  <si>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</si>
  <si>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</si>
  <si>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</si>
  <si>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</si>
  <si>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</si>
  <si>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</si>
  <si>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</si>
  <si>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</si>
  <si>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</si>
  <si>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</si>
  <si>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</si>
  <si>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</si>
  <si>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</si>
  <si>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</si>
  <si>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</si>
  <si>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</si>
  <si>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</si>
  <si>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</si>
  <si>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</si>
  <si>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</si>
  <si>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</si>
  <si>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</si>
  <si>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</si>
  <si>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</si>
  <si>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</si>
  <si>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</si>
  <si>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</si>
  <si>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</si>
  <si>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</si>
  <si>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</si>
  <si>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</si>
  <si>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</si>
  <si>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</si>
  <si>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</si>
  <si>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</si>
  <si>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</si>
  <si>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</si>
  <si>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</si>
  <si>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</si>
  <si>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</si>
  <si>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</si>
  <si>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</si>
  <si>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</si>
  <si>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</si>
  <si>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</si>
  <si>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</si>
  <si>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</si>
  <si>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</si>
  <si>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</si>
  <si>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</si>
  <si>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</si>
  <si>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</si>
  <si>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</si>
  <si>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</si>
  <si>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</si>
  <si>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</si>
  <si>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</si>
  <si>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</si>
  <si>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</si>
  <si>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</si>
  <si>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</si>
  <si>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</si>
  <si>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</si>
  <si>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</si>
  <si>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</si>
  <si>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</si>
  <si>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</si>
  <si>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</si>
  <si>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</si>
  <si>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</si>
  <si>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</si>
  <si>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</si>
  <si>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</si>
  <si>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</si>
  <si>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</si>
  <si>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</si>
  <si>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</si>
  <si>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</si>
  <si>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</si>
  <si>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</si>
  <si>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</si>
  <si>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</si>
  <si>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</si>
  <si>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</si>
  <si>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</si>
  <si>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</si>
  <si>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</si>
  <si>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</si>
  <si>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</si>
  <si>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</si>
  <si>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</si>
  <si>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</si>
  <si>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</si>
  <si>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</si>
  <si>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</si>
  <si>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</si>
  <si>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</si>
  <si>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</si>
  <si>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</si>
  <si>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</si>
  <si>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</si>
  <si>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</si>
  <si>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</si>
  <si>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</si>
  <si>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</si>
  <si>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</si>
  <si>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</si>
  <si>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</si>
  <si>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</si>
  <si>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</si>
  <si>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</si>
  <si>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</si>
  <si>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</si>
  <si>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</si>
  <si>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</si>
  <si>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</si>
  <si>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</si>
  <si>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</si>
  <si>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</si>
  <si>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</si>
  <si>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</si>
  <si>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</si>
  <si>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</si>
  <si>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</si>
  <si>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</si>
  <si>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</si>
  <si>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</si>
  <si>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</si>
  <si>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</si>
  <si>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</si>
  <si>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</si>
  <si>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</si>
  <si>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</si>
  <si>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</si>
  <si>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</si>
  <si>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</si>
  <si>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</si>
  <si>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</si>
  <si>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</si>
  <si>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</si>
  <si>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</si>
  <si>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</si>
  <si>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</si>
  <si>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</si>
  <si>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</si>
  <si>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</si>
  <si>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</si>
  <si>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</si>
  <si>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</si>
  <si>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</si>
  <si>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</si>
  <si>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</si>
  <si>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</si>
  <si>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</si>
  <si>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</si>
  <si>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</si>
  <si>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</si>
  <si>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</si>
  <si>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</si>
  <si>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</si>
  <si>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</si>
  <si>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</si>
  <si>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</si>
  <si>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</si>
  <si>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</si>
  <si>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</si>
  <si>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</si>
  <si>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</si>
  <si>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</si>
  <si>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</si>
  <si>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</si>
  <si>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</si>
  <si>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</si>
  <si>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</si>
  <si>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</si>
  <si>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</si>
  <si>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</si>
  <si>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</si>
  <si>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</si>
  <si>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</si>
  <si>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</si>
  <si>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</si>
  <si>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</si>
  <si>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</si>
  <si>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</si>
  <si>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</si>
  <si>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</si>
  <si>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</si>
  <si>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</si>
  <si>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</si>
  <si>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</si>
  <si>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</si>
  <si>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</si>
  <si>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</si>
  <si>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</si>
  <si>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</si>
  <si>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</si>
  <si>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</si>
  <si>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</si>
  <si>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</si>
  <si>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</si>
  <si>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</si>
  <si>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</si>
  <si>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</si>
  <si>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</si>
  <si>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</si>
  <si>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</si>
  <si>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</si>
  <si>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</si>
  <si>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</si>
  <si>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</si>
  <si>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</si>
  <si>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</si>
  <si>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</si>
  <si>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</si>
  <si>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</si>
  <si>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</si>
  <si>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</si>
  <si>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</si>
  <si>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</si>
  <si>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</si>
  <si>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</si>
  <si>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</si>
  <si>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</si>
  <si>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</si>
  <si>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</si>
  <si>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</si>
  <si>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</si>
  <si>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</si>
  <si>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</si>
  <si>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</si>
  <si>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</si>
  <si>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</si>
  <si>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</si>
  <si>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</si>
  <si>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</si>
  <si>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</si>
  <si>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</si>
  <si>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</si>
  <si>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</si>
  <si>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</si>
  <si>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</si>
  <si>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</si>
  <si>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</si>
  <si>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</si>
  <si>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</si>
  <si>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</si>
  <si>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</si>
  <si>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</si>
  <si>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</si>
  <si>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</si>
  <si>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</si>
  <si>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</si>
  <si>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</si>
  <si>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</si>
  <si>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</si>
  <si>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</si>
  <si>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</si>
  <si>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</si>
  <si>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</si>
  <si>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</si>
  <si>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</si>
  <si>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</si>
  <si>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</si>
  <si>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</si>
  <si>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</si>
  <si>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</si>
  <si>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</si>
  <si>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</si>
  <si>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</si>
  <si>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</si>
  <si>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</si>
  <si>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</si>
  <si>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</si>
  <si>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</si>
  <si>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</si>
  <si>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</si>
  <si>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</si>
  <si>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</si>
  <si>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</si>
  <si>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</si>
  <si>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</si>
  <si>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</si>
  <si>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</si>
  <si>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</si>
  <si>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</si>
  <si>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</si>
  <si>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</si>
  <si>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</si>
  <si>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</si>
  <si>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</si>
  <si>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</si>
  <si>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</si>
  <si>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</si>
  <si>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</si>
  <si>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</si>
  <si>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</si>
  <si>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</si>
  <si>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</si>
  <si>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</si>
  <si>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</si>
  <si>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</si>
  <si>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</si>
  <si>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</si>
  <si>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</si>
  <si>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</si>
  <si>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</si>
  <si>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</si>
  <si>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</si>
  <si>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</si>
  <si>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</si>
  <si>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</si>
  <si>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</si>
  <si>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</si>
  <si>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</si>
  <si>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</si>
  <si>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</si>
  <si>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</si>
  <si>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</si>
  <si>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</si>
  <si>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</si>
  <si>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</si>
  <si>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</si>
  <si>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</si>
  <si>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</si>
  <si>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</si>
  <si>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</si>
  <si>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</si>
  <si>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</si>
  <si>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</si>
  <si>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</si>
  <si>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</si>
  <si>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</si>
  <si>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</si>
  <si>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</si>
  <si>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</si>
  <si>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</si>
  <si>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</si>
  <si>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</si>
  <si>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</si>
  <si>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</si>
  <si>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</si>
  <si>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</si>
  <si>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</si>
  <si>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</si>
  <si>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</si>
  <si>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</si>
  <si>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</si>
  <si>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</si>
  <si>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</si>
  <si>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</si>
  <si>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</si>
  <si>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</si>
  <si>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</si>
  <si>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</si>
  <si>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</si>
  <si>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</si>
  <si>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</si>
  <si>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</si>
  <si>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</si>
  <si>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</si>
  <si>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</si>
  <si>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</si>
  <si>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</si>
  <si>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</si>
  <si>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</si>
  <si>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</si>
  <si>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</si>
  <si>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</si>
  <si>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</si>
  <si>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</si>
  <si>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</si>
  <si>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</si>
  <si>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</si>
  <si>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</si>
  <si>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</si>
  <si>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</si>
  <si>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</si>
  <si>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</si>
  <si>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</si>
  <si>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</si>
  <si>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</si>
  <si>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</si>
  <si>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</si>
  <si>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</si>
  <si>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</si>
  <si>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</si>
  <si>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</si>
  <si>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</si>
  <si>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</si>
  <si>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</si>
  <si>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</si>
  <si>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</si>
  <si>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</si>
  <si>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</si>
  <si>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</si>
  <si>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</si>
  <si>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</si>
  <si>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</si>
  <si>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</si>
  <si>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</si>
  <si>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</si>
  <si>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</si>
  <si>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</si>
  <si>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</si>
  <si>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</si>
  <si>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</si>
  <si>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</si>
  <si>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</si>
  <si>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</si>
  <si>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</si>
  <si>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</si>
  <si>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</si>
  <si>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</si>
  <si>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</si>
  <si>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</si>
  <si>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</si>
  <si>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</si>
  <si>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</si>
  <si>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</si>
  <si>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</si>
  <si>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</si>
  <si>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</si>
  <si>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</si>
  <si>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</si>
  <si>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</si>
  <si>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</si>
  <si>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</si>
  <si>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</si>
  <si>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</si>
  <si>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</si>
  <si>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</si>
  <si>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</si>
  <si>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</si>
  <si>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</si>
  <si>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</si>
  <si>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</si>
  <si>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</si>
  <si>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</si>
  <si>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</si>
  <si>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</si>
  <si>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</si>
  <si>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</si>
  <si>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</si>
  <si>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</si>
  <si>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</si>
  <si>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</si>
  <si>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</si>
  <si>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</si>
  <si>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</si>
  <si>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</si>
  <si>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</si>
  <si>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</si>
  <si>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</si>
  <si>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</si>
  <si>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</si>
  <si>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</si>
  <si>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</si>
  <si>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</si>
  <si>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</si>
  <si>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</si>
  <si>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</si>
  <si>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</si>
  <si>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</si>
  <si>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</si>
  <si>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</si>
  <si>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</si>
  <si>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</si>
  <si>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</si>
  <si>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</si>
  <si>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</si>
  <si>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</si>
  <si>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</si>
  <si>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</si>
  <si>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</si>
  <si>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</si>
  <si>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</si>
  <si>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</si>
  <si>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</si>
  <si>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</si>
  <si>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</si>
  <si>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</si>
  <si>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</si>
  <si>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</si>
  <si>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</si>
  <si>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</si>
  <si>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</si>
  <si>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</si>
  <si>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</si>
  <si>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</si>
  <si>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</si>
  <si>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</si>
  <si>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</si>
  <si>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</si>
  <si>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</si>
  <si>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</si>
  <si>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</si>
  <si>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</si>
  <si>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</si>
  <si>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</si>
  <si>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</si>
  <si>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</si>
  <si>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</si>
  <si>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</si>
  <si>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</si>
  <si>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</si>
  <si>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</si>
  <si>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</si>
  <si>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</si>
  <si>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</si>
  <si>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</si>
  <si>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</si>
  <si>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</si>
  <si>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</si>
  <si>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</si>
  <si>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</si>
  <si>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</si>
  <si>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</si>
  <si>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</si>
  <si>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</si>
  <si>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</si>
  <si>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</si>
  <si>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</si>
  <si>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</si>
  <si>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</si>
  <si>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</si>
  <si>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</si>
  <si>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</si>
  <si>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</si>
  <si>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</si>
  <si>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</si>
  <si>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</si>
  <si>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</si>
  <si>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</si>
  <si>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</si>
  <si>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</si>
  <si>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</si>
  <si>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</si>
  <si>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</si>
  <si>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</si>
  <si>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</si>
  <si>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</si>
  <si>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</si>
  <si>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</si>
  <si>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</si>
  <si>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</si>
  <si>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</si>
  <si>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</si>
  <si>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</si>
  <si>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</si>
  <si>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</si>
  <si>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</si>
  <si>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</si>
  <si>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</si>
  <si>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</si>
  <si>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</si>
  <si>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</si>
  <si>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</si>
  <si>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</si>
  <si>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</si>
  <si>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</si>
  <si>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</si>
  <si>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</si>
  <si>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</si>
  <si>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</si>
  <si>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</si>
  <si>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</si>
  <si>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</si>
  <si>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</si>
  <si>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</si>
  <si>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</si>
  <si>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</si>
  <si>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</si>
  <si>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</si>
  <si>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</si>
  <si>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</si>
  <si>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</si>
  <si>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</si>
  <si>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</si>
  <si>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</si>
  <si>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</si>
  <si>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</si>
  <si>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</si>
  <si>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</si>
  <si>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</si>
  <si>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</si>
  <si>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</si>
  <si>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</si>
  <si>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</si>
  <si>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</si>
  <si>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</si>
  <si>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</si>
  <si>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</si>
  <si>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</si>
  <si>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</si>
  <si>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</si>
  <si>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</si>
  <si>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</si>
  <si>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</si>
  <si>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</si>
  <si>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</si>
  <si>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</si>
  <si>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</si>
  <si>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</si>
  <si>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</si>
  <si>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</si>
  <si>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</si>
  <si>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</si>
  <si>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</si>
  <si>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</si>
  <si>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</si>
  <si>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</si>
  <si>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</si>
  <si>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</si>
  <si>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</si>
  <si>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</si>
  <si>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</si>
  <si>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</si>
  <si>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</si>
  <si>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</si>
  <si>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</si>
  <si>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</si>
  <si>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</si>
  <si>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</si>
  <si>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</si>
  <si>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</si>
  <si>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</si>
  <si>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</si>
  <si>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</si>
  <si>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</si>
  <si>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</si>
  <si>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</si>
  <si>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</si>
  <si>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</si>
  <si>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</si>
  <si>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</si>
  <si>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</si>
  <si>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</si>
  <si>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</si>
  <si>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</si>
  <si>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</si>
  <si>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</si>
  <si>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</si>
  <si>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</si>
  <si>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</si>
  <si>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</si>
  <si>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</si>
  <si>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</si>
  <si>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</si>
  <si>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</si>
  <si>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</si>
  <si>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</si>
  <si>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</si>
  <si>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</si>
  <si>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</si>
  <si>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</si>
  <si>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</si>
  <si>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</si>
  <si>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</si>
  <si>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</si>
  <si>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</si>
  <si>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</si>
  <si>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</si>
  <si>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</si>
  <si>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</si>
  <si>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</si>
  <si>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</si>
  <si>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</si>
  <si>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</si>
  <si>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</si>
  <si>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</si>
  <si>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</si>
  <si>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</si>
  <si>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</si>
  <si>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</si>
  <si>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</si>
  <si>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</si>
  <si>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</si>
  <si>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</si>
  <si>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</si>
  <si>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</si>
  <si>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</si>
  <si>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</si>
  <si>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</si>
  <si>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</si>
  <si>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</si>
  <si>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</si>
  <si>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</si>
  <si>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</si>
  <si>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</si>
  <si>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</si>
  <si>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</si>
  <si>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</si>
  <si>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</si>
  <si>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</si>
  <si>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</si>
  <si>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</si>
  <si>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</si>
  <si>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</si>
  <si>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</si>
  <si>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</si>
  <si>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</si>
  <si>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</si>
  <si>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</si>
  <si>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</si>
  <si>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</si>
  <si>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</si>
  <si>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</si>
  <si>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</si>
  <si>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</si>
  <si>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</si>
  <si>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</si>
  <si>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</si>
  <si>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</si>
  <si>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</si>
  <si>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</si>
  <si>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</si>
  <si>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</si>
  <si>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</si>
  <si>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</si>
  <si>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</si>
  <si>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</si>
  <si>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</si>
  <si>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</si>
  <si>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</si>
  <si>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</si>
  <si>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</si>
  <si>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</si>
  <si>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</si>
  <si>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</si>
  <si>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</si>
  <si>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</si>
  <si>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</si>
  <si>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</si>
  <si>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</si>
  <si>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</si>
  <si>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</si>
  <si>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</si>
  <si>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</si>
  <si>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</si>
  <si>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</si>
  <si>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</si>
  <si>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</si>
  <si>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</si>
  <si>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</si>
  <si>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</si>
  <si>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</si>
  <si>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</si>
  <si>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</si>
  <si>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</si>
  <si>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</si>
  <si>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</si>
  <si>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</si>
  <si>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</si>
  <si>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</si>
  <si>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</si>
  <si>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</si>
  <si>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</si>
  <si>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</si>
  <si>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</si>
  <si>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</si>
  <si>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</si>
  <si>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</si>
  <si>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</si>
  <si>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</si>
  <si>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</si>
  <si>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</si>
  <si>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</si>
  <si>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</si>
  <si>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</si>
  <si>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</si>
  <si>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</si>
  <si>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</si>
  <si>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</si>
  <si>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</si>
  <si>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</si>
  <si>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</si>
  <si>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</si>
  <si>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</si>
  <si>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</si>
  <si>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</si>
  <si>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</si>
  <si>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</si>
  <si>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</si>
  <si>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</si>
  <si>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</si>
  <si>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</si>
  <si>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</si>
  <si>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</si>
  <si>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</si>
  <si>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</si>
  <si>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</si>
  <si>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</si>
  <si>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</si>
  <si>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</si>
  <si>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</si>
  <si>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</si>
  <si>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</si>
  <si>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</si>
  <si>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</si>
  <si>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</si>
  <si>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</si>
  <si>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</si>
  <si>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</si>
  <si>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</si>
  <si>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</si>
  <si>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</si>
  <si>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</si>
  <si>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</si>
  <si>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</si>
  <si>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</si>
  <si>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</si>
  <si>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</si>
  <si>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</si>
  <si>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</si>
  <si>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</si>
  <si>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</si>
  <si>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</si>
  <si>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</si>
  <si>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</si>
  <si>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</si>
  <si>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</si>
  <si>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</si>
  <si>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</si>
  <si>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</si>
  <si>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</si>
  <si>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</si>
  <si>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</si>
  <si>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</si>
  <si>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</si>
  <si>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</si>
  <si>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</si>
  <si>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</si>
  <si>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</si>
  <si>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</si>
  <si>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</si>
  <si>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</si>
  <si>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</si>
  <si>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</si>
  <si>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</si>
  <si>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</si>
  <si>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</si>
  <si>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</si>
  <si>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</si>
  <si>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</si>
  <si>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</si>
  <si>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</si>
  <si>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</si>
  <si>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</si>
  <si>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</si>
  <si>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</si>
  <si>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</si>
  <si>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</si>
  <si>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</si>
  <si>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</si>
  <si>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</si>
  <si>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</si>
  <si>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</si>
  <si>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</si>
  <si>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</si>
  <si>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</si>
  <si>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</si>
  <si>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</si>
  <si>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</si>
  <si>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</si>
  <si>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</si>
  <si>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</si>
  <si>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</si>
  <si>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</si>
  <si>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</si>
  <si>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</si>
  <si>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</si>
  <si>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</si>
  <si>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</si>
  <si>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</si>
  <si>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</si>
  <si>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</si>
  <si>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</si>
  <si>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</si>
  <si>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</si>
  <si>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</si>
  <si>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</si>
  <si>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</si>
  <si>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</si>
  <si>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</si>
  <si>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</si>
  <si>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</si>
  <si>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</si>
  <si>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</si>
  <si>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</si>
  <si>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</si>
  <si>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</si>
  <si>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</si>
  <si>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</si>
  <si>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</si>
  <si>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</si>
  <si>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</si>
  <si>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</si>
  <si>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</si>
  <si>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</si>
  <si>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</si>
  <si>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</si>
  <si>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</si>
  <si>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</si>
  <si>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</si>
  <si>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</si>
  <si>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</si>
  <si>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</si>
  <si>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</si>
  <si>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</si>
  <si>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</si>
  <si>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</si>
  <si>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</si>
  <si>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</si>
  <si>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</si>
  <si>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</si>
  <si>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</si>
  <si>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</si>
  <si>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</si>
  <si>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</si>
  <si>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</si>
  <si>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</si>
  <si>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</si>
  <si>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</si>
  <si>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</si>
  <si>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</si>
  <si>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</si>
  <si>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</si>
  <si>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</si>
  <si>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</si>
  <si>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</si>
  <si>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</si>
  <si>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</si>
  <si>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</si>
  <si>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</si>
  <si>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</si>
  <si>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</si>
  <si>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</si>
  <si>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</si>
  <si>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</si>
  <si>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</si>
  <si>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</si>
  <si>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</si>
  <si>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</si>
  <si>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</si>
  <si>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</si>
  <si>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</si>
  <si>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</si>
  <si>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</si>
  <si>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</si>
  <si>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</si>
  <si>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</si>
  <si>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</si>
  <si>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</si>
  <si>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</si>
  <si>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</si>
  <si>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</si>
  <si>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</si>
  <si>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</si>
  <si>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</si>
  <si>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</si>
  <si>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</si>
  <si>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</si>
  <si>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</si>
  <si>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</si>
  <si>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</si>
  <si>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</si>
  <si>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</si>
  <si>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</si>
  <si>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</si>
  <si>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</si>
  <si>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</si>
  <si>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</si>
  <si>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</si>
  <si>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</si>
  <si>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</si>
  <si>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</si>
  <si>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</si>
  <si>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</si>
  <si>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</si>
  <si>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</si>
  <si>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</si>
  <si>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</si>
  <si>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</si>
  <si>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</si>
  <si>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</si>
  <si>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</si>
  <si>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</si>
  <si>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</si>
  <si>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</si>
  <si>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</si>
  <si>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</si>
  <si>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</si>
  <si>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</si>
  <si>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</si>
  <si>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</si>
  <si>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</si>
  <si>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</si>
  <si>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</si>
  <si>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</si>
  <si>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</si>
  <si>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</si>
  <si>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</si>
  <si>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</si>
  <si>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</si>
  <si>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</si>
  <si>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</si>
  <si>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</si>
  <si>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</si>
  <si>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</si>
  <si>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</si>
  <si>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</si>
  <si>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</si>
  <si>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</si>
  <si>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</si>
  <si>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</si>
  <si>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</si>
  <si>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</si>
  <si>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</si>
  <si>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</si>
  <si>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</si>
  <si>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</si>
  <si>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</si>
  <si>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</si>
  <si>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</si>
  <si>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</si>
  <si>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</si>
  <si>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</si>
  <si>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</si>
  <si>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</si>
  <si>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</si>
  <si>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</si>
  <si>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</si>
  <si>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</si>
  <si>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</si>
  <si>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</si>
  <si>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</si>
  <si>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</si>
  <si>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</si>
  <si>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</si>
  <si>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</si>
  <si>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</si>
  <si>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</si>
  <si>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</si>
  <si>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</si>
  <si>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</si>
  <si>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</si>
  <si>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</si>
  <si>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</si>
  <si>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</si>
  <si>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</si>
  <si>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</si>
  <si>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</si>
  <si>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</si>
  <si>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</si>
  <si>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</si>
  <si>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</si>
  <si>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</si>
  <si>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</si>
  <si>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</si>
  <si>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</si>
  <si>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</si>
  <si>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</si>
  <si>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</si>
  <si>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</si>
  <si>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</si>
  <si>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</si>
  <si>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</si>
  <si>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</si>
  <si>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</si>
  <si>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</si>
  <si>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</si>
  <si>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</si>
  <si>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</si>
  <si>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</si>
  <si>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</si>
  <si>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</si>
  <si>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</si>
  <si>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</si>
  <si>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</si>
  <si>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</si>
  <si>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</si>
  <si>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</si>
  <si>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</si>
  <si>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</si>
  <si>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</si>
  <si>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</si>
  <si>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</si>
  <si>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</si>
  <si>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</si>
  <si>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</si>
  <si>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</si>
  <si>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</si>
  <si>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</si>
  <si>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</si>
  <si>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</si>
  <si>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</si>
  <si>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</si>
  <si>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</si>
  <si>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</si>
  <si>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</si>
  <si>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</si>
  <si>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</si>
  <si>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</si>
  <si>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</si>
  <si>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</si>
  <si>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</si>
  <si>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</si>
  <si>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</si>
  <si>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</si>
  <si>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</si>
  <si>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</si>
  <si>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</si>
  <si>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</si>
  <si>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</si>
  <si>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</si>
  <si>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</si>
  <si>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</si>
  <si>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</si>
  <si>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</si>
  <si>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</si>
  <si>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</si>
  <si>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</si>
  <si>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</si>
  <si>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</si>
  <si>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</si>
  <si>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</si>
  <si>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</si>
  <si>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</si>
  <si>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</si>
  <si>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</si>
  <si>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</si>
  <si>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</si>
  <si>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</si>
  <si>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</si>
  <si>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</si>
  <si>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</si>
  <si>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</si>
  <si>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</si>
  <si>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</si>
  <si>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</si>
  <si>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</si>
  <si>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</si>
  <si>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</si>
  <si>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</si>
  <si>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</si>
  <si>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</si>
  <si>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</si>
  <si>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</si>
  <si>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</si>
  <si>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</si>
  <si>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</si>
  <si>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</si>
  <si>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</si>
  <si>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</si>
  <si>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</si>
  <si>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</si>
  <si>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</si>
  <si>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</si>
  <si>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</si>
  <si>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</si>
  <si>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</si>
  <si>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</si>
  <si>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</si>
  <si>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</si>
  <si>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</si>
  <si>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</si>
  <si>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</si>
  <si>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</si>
  <si>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</si>
  <si>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</si>
  <si>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</si>
  <si>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</si>
  <si>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</si>
  <si>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</si>
  <si>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</si>
  <si>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</si>
  <si>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</si>
  <si>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</si>
  <si>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</si>
  <si>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</si>
  <si>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</si>
  <si>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</si>
  <si>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</si>
  <si>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</si>
  <si>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</si>
  <si>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</si>
  <si>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</si>
  <si>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</si>
  <si>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</si>
  <si>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</si>
  <si>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</si>
  <si>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</si>
  <si>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</si>
  <si>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</si>
  <si>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</si>
  <si>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</si>
  <si>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</si>
  <si>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</si>
  <si>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</si>
  <si>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</si>
  <si>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</si>
  <si>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</si>
  <si>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</si>
  <si>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</si>
  <si>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</si>
  <si>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</si>
  <si>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</si>
  <si>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</si>
  <si>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</si>
  <si>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</si>
  <si>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</si>
  <si>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</si>
  <si>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</si>
  <si>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</si>
  <si>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</si>
  <si>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</si>
  <si>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</si>
  <si>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</si>
  <si>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</si>
  <si>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</si>
  <si>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</si>
  <si>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</si>
  <si>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</si>
  <si>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</si>
  <si>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</si>
  <si>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</si>
  <si>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</si>
  <si>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</si>
  <si>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</si>
  <si>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</si>
  <si>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</si>
  <si>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</si>
  <si>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</si>
  <si>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</si>
  <si>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</si>
  <si>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</si>
  <si>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</si>
  <si>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</si>
  <si>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</si>
  <si>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</si>
  <si>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</si>
  <si>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</si>
  <si>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</si>
  <si>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</si>
  <si>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</si>
  <si>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</si>
  <si>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</si>
  <si>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</si>
  <si>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</si>
  <si>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</si>
  <si>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</si>
  <si>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</si>
  <si>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</si>
  <si>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</si>
  <si>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</si>
  <si>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</si>
  <si>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</si>
  <si>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</si>
  <si>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</si>
  <si>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</si>
  <si>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</si>
  <si>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</si>
  <si>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</si>
  <si>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</si>
  <si>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</si>
  <si>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</si>
  <si>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</si>
  <si>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</si>
  <si>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</si>
  <si>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</si>
  <si>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</si>
  <si>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</si>
  <si>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</si>
  <si>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</si>
  <si>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</si>
  <si>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</si>
  <si>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</si>
  <si>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</si>
  <si>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</si>
  <si>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</si>
  <si>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</si>
  <si>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</si>
  <si>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</si>
  <si>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</si>
  <si>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</si>
  <si>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</si>
  <si>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</si>
  <si>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</si>
  <si>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</si>
  <si>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</si>
  <si>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</si>
  <si>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</si>
  <si>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</si>
  <si>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</si>
  <si>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</si>
  <si>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</si>
  <si>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</si>
  <si>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</si>
  <si>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</si>
  <si>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</si>
  <si>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</si>
  <si>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</si>
  <si>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</si>
  <si>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</si>
  <si>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</si>
  <si>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</si>
  <si>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</si>
  <si>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</si>
  <si>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</si>
  <si>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</si>
  <si>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</si>
  <si>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</si>
  <si>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</si>
  <si>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</si>
  <si>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</si>
  <si>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</si>
  <si>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</si>
  <si>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</si>
  <si>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</si>
  <si>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</si>
  <si>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</si>
  <si>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</si>
  <si>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</si>
  <si>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</si>
  <si>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</si>
  <si>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</si>
  <si>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</si>
  <si>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</si>
  <si>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</si>
  <si>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</si>
  <si>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</si>
  <si>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</si>
  <si>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</si>
  <si>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</si>
  <si>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</si>
  <si>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</si>
  <si>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</si>
  <si>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</si>
  <si>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</si>
  <si>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</si>
  <si>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</si>
  <si>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</si>
  <si>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</si>
  <si>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</si>
  <si>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</si>
  <si>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</si>
  <si>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</si>
  <si>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</si>
  <si>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</si>
  <si>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</si>
  <si>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</si>
  <si>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</si>
  <si>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</si>
  <si>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</si>
  <si>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</si>
  <si>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</si>
  <si>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</si>
  <si>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</si>
  <si>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</si>
  <si>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</si>
  <si>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</si>
  <si>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</si>
  <si>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</si>
  <si>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</si>
  <si>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</si>
  <si>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</si>
  <si>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</si>
  <si>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</si>
  <si>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</si>
  <si>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</si>
  <si>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</si>
  <si>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</si>
  <si>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</si>
  <si>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</si>
  <si>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</si>
  <si>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</si>
  <si>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</si>
  <si>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</si>
  <si>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</si>
  <si>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</si>
  <si>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</si>
  <si>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</si>
  <si>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</si>
  <si>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</si>
  <si>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</si>
  <si>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</si>
  <si>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</si>
  <si>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</si>
  <si>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</si>
  <si>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</si>
  <si>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</si>
  <si>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</si>
  <si>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</si>
  <si>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</si>
  <si>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</si>
  <si>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</si>
  <si>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</si>
  <si>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</si>
  <si>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</si>
  <si>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</si>
  <si>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</si>
  <si>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</si>
  <si>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</si>
  <si>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</si>
  <si>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</si>
  <si>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</si>
  <si>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</si>
  <si>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</si>
  <si>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</si>
  <si>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</si>
  <si>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</si>
  <si>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</si>
  <si>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</si>
  <si>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</si>
  <si>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</si>
  <si>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</si>
  <si>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</si>
  <si>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</si>
  <si>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</si>
  <si>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</si>
  <si>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</si>
  <si>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</si>
  <si>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</si>
  <si>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</si>
  <si>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</si>
  <si>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</si>
  <si>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</si>
  <si>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</si>
  <si>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</si>
  <si>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</si>
  <si>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</si>
  <si>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</si>
  <si>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</si>
  <si>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</si>
  <si>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</si>
  <si>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</si>
  <si>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</si>
  <si>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</si>
  <si>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</si>
  <si>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</si>
  <si>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</si>
  <si>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</si>
  <si>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</si>
  <si>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</si>
  <si>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</si>
  <si>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</si>
  <si>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</si>
  <si>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</si>
  <si>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</si>
  <si>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</si>
  <si>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</si>
  <si>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</si>
  <si>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</si>
  <si>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</si>
  <si>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</si>
  <si>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</si>
  <si>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</si>
  <si>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</si>
  <si>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</si>
  <si>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</si>
  <si>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</si>
  <si>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</si>
  <si>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</si>
  <si>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</si>
  <si>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</si>
  <si>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</si>
  <si>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</si>
  <si>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</si>
  <si>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</si>
  <si>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</si>
  <si>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</si>
  <si>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</si>
  <si>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</si>
  <si>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</si>
  <si>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</si>
  <si>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</si>
  <si>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</si>
  <si>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</si>
  <si>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</si>
  <si>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</si>
  <si>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</si>
  <si>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</si>
  <si>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</si>
  <si>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</si>
  <si>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</si>
  <si>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</si>
  <si>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</si>
  <si>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</si>
  <si>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</si>
  <si>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</si>
  <si>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</si>
  <si>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</si>
  <si>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</si>
  <si>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</si>
  <si>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</si>
  <si>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</si>
  <si>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</si>
  <si>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</si>
  <si>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</si>
  <si>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</si>
  <si>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</si>
  <si>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</si>
  <si>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</si>
  <si>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</si>
  <si>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</si>
  <si>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</si>
  <si>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</si>
  <si>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</si>
  <si>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</si>
  <si>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</si>
  <si>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</si>
  <si>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</si>
  <si>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</si>
  <si>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</si>
  <si>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</si>
  <si>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</si>
  <si>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</si>
  <si>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</si>
  <si>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</si>
  <si>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</si>
  <si>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</si>
  <si>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</si>
  <si>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</si>
  <si>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</si>
  <si>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</si>
  <si>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</si>
  <si>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</si>
  <si>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</si>
  <si>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</si>
  <si>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</si>
  <si>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</si>
  <si>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</si>
  <si>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</si>
  <si>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</si>
  <si>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</si>
  <si>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</si>
  <si>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</si>
  <si>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</si>
  <si>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</si>
  <si>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</si>
  <si>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</si>
  <si>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</si>
  <si>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</si>
  <si>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</si>
  <si>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</si>
  <si>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</si>
  <si>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</si>
  <si>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</si>
  <si>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</si>
  <si>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</si>
  <si>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</si>
  <si>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</si>
  <si>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</si>
  <si>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</si>
  <si>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</si>
  <si>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</si>
  <si>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</si>
  <si>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</si>
  <si>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</si>
  <si>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</si>
  <si>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</si>
  <si>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</si>
  <si>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</si>
  <si>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</si>
  <si>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</si>
  <si>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</si>
  <si>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</si>
  <si>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</si>
  <si>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</si>
  <si>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</si>
  <si>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</si>
  <si>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</si>
  <si>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</si>
  <si>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</si>
  <si>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</si>
  <si>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</si>
  <si>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</si>
  <si>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</si>
  <si>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</si>
  <si>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</si>
  <si>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</si>
  <si>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</si>
  <si>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</si>
  <si>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</si>
  <si>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</si>
  <si>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</si>
  <si>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</si>
  <si>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</si>
  <si>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</si>
  <si>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</si>
  <si>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</si>
  <si>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</si>
  <si>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</si>
  <si>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</si>
  <si>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</si>
  <si>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</si>
  <si>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</si>
  <si>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</si>
  <si>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</si>
  <si>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</si>
  <si>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</si>
  <si>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</si>
  <si>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</si>
  <si>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</si>
  <si>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</si>
  <si>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</si>
  <si>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</si>
  <si>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</si>
  <si>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</si>
  <si>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</si>
  <si>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</si>
  <si>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</si>
  <si>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</si>
  <si>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</si>
  <si>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</si>
  <si>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</si>
  <si>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</si>
  <si>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</si>
  <si>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</si>
  <si>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</si>
  <si>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</si>
  <si>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</si>
  <si>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</si>
  <si>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</si>
  <si>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</si>
  <si>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</si>
  <si>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</si>
  <si>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</si>
  <si>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</si>
  <si>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</si>
  <si>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</si>
  <si>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</si>
  <si>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</si>
  <si>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</si>
  <si>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</si>
  <si>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</si>
  <si>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</si>
  <si>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</si>
  <si>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</si>
  <si>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</si>
  <si>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</si>
  <si>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</si>
  <si>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</si>
  <si>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</si>
  <si>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</si>
  <si>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</si>
  <si>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</si>
  <si>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</si>
  <si>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</si>
  <si>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</si>
  <si>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</si>
  <si>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</si>
  <si>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</si>
  <si>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</si>
  <si>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</si>
  <si>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</si>
  <si>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</si>
  <si>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</si>
  <si>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</si>
  <si>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</si>
  <si>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</si>
  <si>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</si>
  <si>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</si>
  <si>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</si>
  <si>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</si>
  <si>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</si>
  <si>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</si>
  <si>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</si>
  <si>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</si>
  <si>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</si>
  <si>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</si>
  <si>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</si>
  <si>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</si>
  <si>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</si>
  <si>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</si>
  <si>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</si>
  <si>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</si>
  <si>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</si>
  <si>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</si>
  <si>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</si>
  <si>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</si>
  <si>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</si>
  <si>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</si>
  <si>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</si>
  <si>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</si>
  <si>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</si>
  <si>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</si>
  <si>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</si>
  <si>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</si>
  <si>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</si>
  <si>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</si>
  <si>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</si>
  <si>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</si>
  <si>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</si>
  <si>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</si>
  <si>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</si>
  <si>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</si>
  <si>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</si>
  <si>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</si>
  <si>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</si>
  <si>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</si>
  <si>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</si>
  <si>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</si>
  <si>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</si>
  <si>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</si>
  <si>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</si>
  <si>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</si>
  <si>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</si>
  <si>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</si>
  <si>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</si>
  <si>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</si>
  <si>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</si>
  <si>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</si>
  <si>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</si>
  <si>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</si>
  <si>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</si>
  <si>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</si>
  <si>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</si>
  <si>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</si>
  <si>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</si>
  <si>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</si>
  <si>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</si>
  <si>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</si>
  <si>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</si>
  <si>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</si>
  <si>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</si>
  <si>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</si>
  <si>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</si>
  <si>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</si>
  <si>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</si>
  <si>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</si>
  <si>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</si>
  <si>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</si>
  <si>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</si>
  <si>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</si>
  <si>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</si>
  <si>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</si>
  <si>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</si>
  <si>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</si>
  <si>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</si>
  <si>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</si>
  <si>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</si>
  <si>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</si>
  <si>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</si>
  <si>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</si>
  <si>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</si>
  <si>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</si>
  <si>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</si>
  <si>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</si>
  <si>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</si>
  <si>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</si>
  <si>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</si>
  <si>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</si>
  <si>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</si>
  <si>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</si>
  <si>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</si>
  <si>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</si>
  <si>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</si>
  <si>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</si>
  <si>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</si>
  <si>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</si>
  <si>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</si>
  <si>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</si>
  <si>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</si>
  <si>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</si>
  <si>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</si>
  <si>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</si>
  <si>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</si>
  <si>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</si>
  <si>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</si>
  <si>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</si>
  <si>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</si>
  <si>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</si>
  <si>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</si>
  <si>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</si>
  <si>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</si>
  <si>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</si>
  <si>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</si>
  <si>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</si>
  <si>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</si>
  <si>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</si>
  <si>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</si>
  <si>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</si>
  <si>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</si>
  <si>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</si>
  <si>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</si>
  <si>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</si>
  <si>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</si>
  <si>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</si>
  <si>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</si>
  <si>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</si>
  <si>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</si>
  <si>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</si>
  <si>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</si>
  <si>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</si>
  <si>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</si>
  <si>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</si>
  <si>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</si>
  <si>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</si>
  <si>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</si>
  <si>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</si>
  <si>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</si>
  <si>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</si>
  <si>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</si>
  <si>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</si>
  <si>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</si>
  <si>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</si>
  <si>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</si>
  <si>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</si>
  <si>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</si>
  <si>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</si>
  <si>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</si>
  <si>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</si>
  <si>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</si>
  <si>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</si>
  <si>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</si>
  <si>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</si>
  <si>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</si>
  <si>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</si>
  <si>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</si>
  <si>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</si>
  <si>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</si>
  <si>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</si>
  <si>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</si>
  <si>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</si>
  <si>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</si>
  <si>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</si>
  <si>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</si>
  <si>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</si>
  <si>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</si>
  <si>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</si>
  <si>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</si>
  <si>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</si>
  <si>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</si>
  <si>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</si>
  <si>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</si>
  <si>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</si>
  <si>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</si>
  <si>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</si>
  <si>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</si>
  <si>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</si>
  <si>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</si>
  <si>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</si>
  <si>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</si>
  <si>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</si>
  <si>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</si>
  <si>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</si>
  <si>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</si>
  <si>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</si>
  <si>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</si>
  <si>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</si>
  <si>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</si>
  <si>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</si>
  <si>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</si>
  <si>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</si>
  <si>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</si>
  <si>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</si>
  <si>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</si>
  <si>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</si>
  <si>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</si>
  <si>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</si>
  <si>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</si>
  <si>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</si>
  <si>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</si>
  <si>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</si>
  <si>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</si>
  <si>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</si>
  <si>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</si>
  <si>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</si>
  <si>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</si>
  <si>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</si>
  <si>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</si>
  <si>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</si>
  <si>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</si>
  <si>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</si>
  <si>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</si>
  <si>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</si>
  <si>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</si>
  <si>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</si>
  <si>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</si>
  <si>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</si>
  <si>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</si>
  <si>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</si>
  <si>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</si>
  <si>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</si>
  <si>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</si>
  <si>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</si>
  <si>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</si>
  <si>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</si>
  <si>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</si>
  <si>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</si>
  <si>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</si>
  <si>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</si>
  <si>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</si>
  <si>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</si>
  <si>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</si>
  <si>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</si>
  <si>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</si>
  <si>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</si>
  <si>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</si>
  <si>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</si>
  <si>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</si>
  <si>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</si>
  <si>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</si>
  <si>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</si>
  <si>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</si>
  <si>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</si>
  <si>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</si>
  <si>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</si>
  <si>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</si>
  <si>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</si>
  <si>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</si>
  <si>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</si>
  <si>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</si>
  <si>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</si>
  <si>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</si>
  <si>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</si>
  <si>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</si>
  <si>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</si>
  <si>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</si>
  <si>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</si>
  <si>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</si>
  <si>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</si>
  <si>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</si>
  <si>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</si>
  <si>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</si>
  <si>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</si>
  <si>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</si>
  <si>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</si>
  <si>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</si>
  <si>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</si>
  <si>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</si>
  <si>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</si>
  <si>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</si>
  <si>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</si>
  <si>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</si>
  <si>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</si>
  <si>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</si>
  <si>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</si>
  <si>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</si>
  <si>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</si>
  <si>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</si>
  <si>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</si>
  <si>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</si>
  <si>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</si>
  <si>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</si>
  <si>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</si>
  <si>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</si>
  <si>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</si>
  <si>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</si>
  <si>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</si>
  <si>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</si>
  <si>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</si>
  <si>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</si>
  <si>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</si>
  <si>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</si>
  <si>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</si>
  <si>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</si>
  <si>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</si>
  <si>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</si>
  <si>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</si>
  <si>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</si>
  <si>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</si>
  <si>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</si>
  <si>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</si>
  <si>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</si>
  <si>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</si>
  <si>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</si>
  <si>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</si>
  <si>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</si>
  <si>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</si>
  <si>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</si>
  <si>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</si>
  <si>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</si>
  <si>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</si>
  <si>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</si>
  <si>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</si>
  <si>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</si>
  <si>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</si>
  <si>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</si>
  <si>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</si>
  <si>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</si>
  <si>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</si>
  <si>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</si>
  <si>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</si>
  <si>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</si>
  <si>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</si>
  <si>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</si>
  <si>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</si>
  <si>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</si>
  <si>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</si>
  <si>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</si>
  <si>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</si>
  <si>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</si>
  <si>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</si>
  <si>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</si>
  <si>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</si>
  <si>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</si>
  <si>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</si>
  <si>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</si>
  <si>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</si>
  <si>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</si>
  <si>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</si>
  <si>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</si>
  <si>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</si>
  <si>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</si>
  <si>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</si>
  <si>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</si>
  <si>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</si>
  <si>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</si>
  <si>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</si>
  <si>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</si>
  <si>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</si>
  <si>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</si>
  <si>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</si>
  <si>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</si>
  <si>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</si>
  <si>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</si>
  <si>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</si>
  <si>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</si>
  <si>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</si>
  <si>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</si>
  <si>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</si>
  <si>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</si>
  <si>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</si>
  <si>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</si>
  <si>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</si>
  <si>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</si>
  <si>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</si>
  <si>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</si>
  <si>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</si>
  <si>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</si>
  <si>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</si>
  <si>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</si>
  <si>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</si>
  <si>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</si>
  <si>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</si>
  <si>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</si>
  <si>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</si>
  <si>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</si>
  <si>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</si>
  <si>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</si>
  <si>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</si>
  <si>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</si>
  <si>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</si>
  <si>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</si>
  <si>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</si>
  <si>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</si>
  <si>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</si>
  <si>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</si>
  <si>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</si>
  <si>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</si>
  <si>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</si>
  <si>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</si>
  <si>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</si>
  <si>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</si>
  <si>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</si>
  <si>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</si>
  <si>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</si>
  <si>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</si>
  <si>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</si>
  <si>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</si>
  <si>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</si>
  <si>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</si>
  <si>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</si>
  <si>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</si>
  <si>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</si>
  <si>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</si>
  <si>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</si>
  <si>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</si>
  <si>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</si>
  <si>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</si>
  <si>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</si>
  <si>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</si>
  <si>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</si>
  <si>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</si>
  <si>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</si>
  <si>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</si>
  <si>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</si>
  <si>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</si>
  <si>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</si>
  <si>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</si>
  <si>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</si>
  <si>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</si>
  <si>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</si>
  <si>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</si>
  <si>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</si>
  <si>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</si>
  <si>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</si>
  <si>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</si>
  <si>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</si>
  <si>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</si>
  <si>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</si>
  <si>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</si>
  <si>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</si>
  <si>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</si>
  <si>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</si>
  <si>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</si>
  <si>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</si>
  <si>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</si>
  <si>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</si>
  <si>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</si>
  <si>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</si>
  <si>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</si>
  <si>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</si>
  <si>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</si>
  <si>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</si>
  <si>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</si>
  <si>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</si>
  <si>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</si>
  <si>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</si>
  <si>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</si>
  <si>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</si>
  <si>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</si>
  <si>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</si>
  <si>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</si>
  <si>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</si>
  <si>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</si>
  <si>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</si>
  <si>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</si>
  <si>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</si>
  <si>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</si>
  <si>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</si>
  <si>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</si>
  <si>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</si>
  <si>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</si>
  <si>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</si>
  <si>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</si>
  <si>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</si>
  <si>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</si>
  <si>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</si>
  <si>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</si>
  <si>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</si>
  <si>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</si>
  <si>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</si>
  <si>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</si>
  <si>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</si>
  <si>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</si>
  <si>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</si>
  <si>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</si>
  <si>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</si>
  <si>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</si>
  <si>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</si>
  <si>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</si>
  <si>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</si>
  <si>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</si>
  <si>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</si>
  <si>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</si>
  <si>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</si>
  <si>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</si>
  <si>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</si>
  <si>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</si>
  <si>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</si>
  <si>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</si>
  <si>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</si>
  <si>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</si>
  <si>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</si>
  <si>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</si>
  <si>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</si>
  <si>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</si>
  <si>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</si>
  <si>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</si>
  <si>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</si>
  <si>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</si>
  <si>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</si>
  <si>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</si>
  <si>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</si>
  <si>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</si>
  <si>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</si>
  <si>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</si>
  <si>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</si>
  <si>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</si>
  <si>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</si>
  <si>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</si>
  <si>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</si>
  <si>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</si>
  <si>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</si>
  <si>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</si>
  <si>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</si>
  <si>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</si>
  <si>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</si>
  <si>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</si>
  <si>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</si>
  <si>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</si>
  <si>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</si>
  <si>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</si>
  <si>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</si>
  <si>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</si>
  <si>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</si>
  <si>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</si>
  <si>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</si>
  <si>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</si>
  <si>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</si>
  <si>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</si>
  <si>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</si>
  <si>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</si>
  <si>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</si>
  <si>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</si>
  <si>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</si>
  <si>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</si>
  <si>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</si>
  <si>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</si>
  <si>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</si>
  <si>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</si>
  <si>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</si>
  <si>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</si>
  <si>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</si>
  <si>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</si>
  <si>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</si>
  <si>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</si>
  <si>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</si>
  <si>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</si>
  <si>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</si>
  <si>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</si>
  <si>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</si>
  <si>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</si>
  <si>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</si>
  <si>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</si>
  <si>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</si>
  <si>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</si>
  <si>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</si>
  <si>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</si>
  <si>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</si>
  <si>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</si>
  <si>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</si>
  <si>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</si>
  <si>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</si>
  <si>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</si>
  <si>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</si>
  <si>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</si>
  <si>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</si>
  <si>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</si>
  <si>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</si>
  <si>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</si>
  <si>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</si>
  <si>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</si>
  <si>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</si>
  <si>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</si>
  <si>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</si>
  <si>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</si>
  <si>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</si>
  <si>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</si>
  <si>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</si>
  <si>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</si>
  <si>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</si>
  <si>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</si>
  <si>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</si>
  <si>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</si>
  <si>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</si>
  <si>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</si>
  <si>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</si>
  <si>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</si>
  <si>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</si>
  <si>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</si>
  <si>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</si>
  <si>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</si>
  <si>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</si>
  <si>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</si>
  <si>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</si>
  <si>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</si>
  <si>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</si>
  <si>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</si>
  <si>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</si>
  <si>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</si>
  <si>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</si>
  <si>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</si>
  <si>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</si>
  <si>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</si>
  <si>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</si>
  <si>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</si>
  <si>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</si>
  <si>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</si>
  <si>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</si>
  <si>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</si>
  <si>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</si>
  <si>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</si>
  <si>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</si>
  <si>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</si>
  <si>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</si>
  <si>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</si>
  <si>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</si>
  <si>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</si>
  <si>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</si>
  <si>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</si>
  <si>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</si>
  <si>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</si>
  <si>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</si>
  <si>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</si>
  <si>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</si>
  <si>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</si>
  <si>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</si>
  <si>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</si>
  <si>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</si>
  <si>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</si>
  <si>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</si>
  <si>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</si>
  <si>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</si>
  <si>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</si>
  <si>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</si>
  <si>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</si>
  <si>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</si>
  <si>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</si>
  <si>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</si>
  <si>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</si>
  <si>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</si>
  <si>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</si>
  <si>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</si>
  <si>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</si>
  <si>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</si>
  <si>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</si>
  <si>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</si>
  <si>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</si>
  <si>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</si>
  <si>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</si>
  <si>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</si>
  <si>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</si>
  <si>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</si>
  <si>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</si>
  <si>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</si>
  <si>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</si>
  <si>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</si>
  <si>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</si>
  <si>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</si>
  <si>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</si>
  <si>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</si>
  <si>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</si>
  <si>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</si>
  <si>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</si>
  <si>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</si>
  <si>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</si>
  <si>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</si>
  <si>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</si>
  <si>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</si>
  <si>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</si>
  <si>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</si>
  <si>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</si>
  <si>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</si>
  <si>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</si>
  <si>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</si>
  <si>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</si>
  <si>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</si>
  <si>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</si>
  <si>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</si>
  <si>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</si>
  <si>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</si>
  <si>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</si>
  <si>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</si>
  <si>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</si>
  <si>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</si>
  <si>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</si>
  <si>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</si>
  <si>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</si>
  <si>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</si>
  <si>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</si>
  <si>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</si>
  <si>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</si>
  <si>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</si>
  <si>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</si>
  <si>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</si>
  <si>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</si>
  <si>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</si>
  <si>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</si>
  <si>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</si>
  <si>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</si>
  <si>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</si>
  <si>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</si>
  <si>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</si>
  <si>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</si>
  <si>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</si>
  <si>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</si>
  <si>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</si>
  <si>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</si>
  <si>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</si>
  <si>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</si>
  <si>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</si>
  <si>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</si>
  <si>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</si>
  <si>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</si>
  <si>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</si>
  <si>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</si>
  <si>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</si>
  <si>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</si>
  <si>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</si>
  <si>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</si>
  <si>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</si>
  <si>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</si>
  <si>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</si>
  <si>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</si>
  <si>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</si>
  <si>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</si>
  <si>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</si>
  <si>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</si>
  <si>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</si>
  <si>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</si>
  <si>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</si>
  <si>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</si>
  <si>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</si>
  <si>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</si>
  <si>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</si>
  <si>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</si>
  <si>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</si>
  <si>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</si>
  <si>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</si>
  <si>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</si>
  <si>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</si>
  <si>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</si>
  <si>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</si>
  <si>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</si>
  <si>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</si>
  <si>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</si>
  <si>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</si>
  <si>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</si>
  <si>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</si>
  <si>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</si>
  <si>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</si>
  <si>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</si>
  <si>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</si>
  <si>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</si>
  <si>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</si>
  <si>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</si>
  <si>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</si>
  <si>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</si>
  <si>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</si>
  <si>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</si>
  <si>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</si>
  <si>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</si>
  <si>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</si>
  <si>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</si>
  <si>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</si>
  <si>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</si>
  <si>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</si>
  <si>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</si>
  <si>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</si>
  <si>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</si>
  <si>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</si>
  <si>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</si>
  <si>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</si>
  <si>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</si>
  <si>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</si>
  <si>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</si>
  <si>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</si>
  <si>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</si>
  <si>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</si>
  <si>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</si>
  <si>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</si>
  <si>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</si>
  <si>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</si>
  <si>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</si>
  <si>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</si>
  <si>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</si>
  <si>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</si>
  <si>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</si>
  <si>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</si>
  <si>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</si>
  <si>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</si>
  <si>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</si>
  <si>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</si>
  <si>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</si>
  <si>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</si>
  <si>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</si>
  <si>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</si>
  <si>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</si>
  <si>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</si>
  <si>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</si>
  <si>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</si>
  <si>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</si>
  <si>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</si>
  <si>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</si>
  <si>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</si>
  <si>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</si>
  <si>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</si>
  <si>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</si>
  <si>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</si>
  <si>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</si>
  <si>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</si>
  <si>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</si>
  <si>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</si>
  <si>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</si>
  <si>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</si>
  <si>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</si>
  <si>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</si>
  <si>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</si>
  <si>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</si>
  <si>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</si>
  <si>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</si>
  <si>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</si>
  <si>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</si>
  <si>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</si>
  <si>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</si>
  <si>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</si>
  <si>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</si>
  <si>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</si>
  <si>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</si>
  <si>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</si>
  <si>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</si>
  <si>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</si>
  <si>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</si>
  <si>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</si>
  <si>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</si>
  <si>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</si>
  <si>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</si>
  <si>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</si>
  <si>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</si>
  <si>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</si>
  <si>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</si>
  <si>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</si>
  <si>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</si>
  <si>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</si>
  <si>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</si>
  <si>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</si>
  <si>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</si>
  <si>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</si>
  <si>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</si>
  <si>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</si>
  <si>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</si>
  <si>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</si>
  <si>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</si>
  <si>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</si>
  <si>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</si>
  <si>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</si>
  <si>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</si>
  <si>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</si>
  <si>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</si>
  <si>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</si>
  <si>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</si>
  <si>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</si>
  <si>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</si>
  <si>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</si>
  <si>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</si>
  <si>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</si>
  <si>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</si>
  <si>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</si>
  <si>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</si>
  <si>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</si>
  <si>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</si>
  <si>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</si>
  <si>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</si>
  <si>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</si>
  <si>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</si>
  <si>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</si>
  <si>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</si>
  <si>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</si>
  <si>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</si>
  <si>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</si>
  <si>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</si>
  <si>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</si>
  <si>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</si>
  <si>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</si>
  <si>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</si>
  <si>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</si>
  <si>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</si>
  <si>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</si>
  <si>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</si>
  <si>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</si>
  <si>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</si>
  <si>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</si>
  <si>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</si>
  <si>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</si>
  <si>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</si>
  <si>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</si>
  <si>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</si>
  <si>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</si>
  <si>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</si>
  <si>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</si>
  <si>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</si>
  <si>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</si>
  <si>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</si>
  <si>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</si>
  <si>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</si>
  <si>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</si>
  <si>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</si>
  <si>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</si>
  <si>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</si>
  <si>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</si>
  <si>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</si>
  <si>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</si>
  <si>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</si>
  <si>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</si>
  <si>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</si>
  <si>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</si>
  <si>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</si>
  <si>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</si>
  <si>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</si>
  <si>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</si>
  <si>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</si>
  <si>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</si>
  <si>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</si>
  <si>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</si>
  <si>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</si>
  <si>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</si>
  <si>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</si>
  <si>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</si>
  <si>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</si>
  <si>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</si>
  <si>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</si>
  <si>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</si>
  <si>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</si>
  <si>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</si>
  <si>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</si>
  <si>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</si>
  <si>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</si>
  <si>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</si>
  <si>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</si>
  <si>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</si>
  <si>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</si>
  <si>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</si>
  <si>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</si>
  <si>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</si>
  <si>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</si>
  <si>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</si>
  <si>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</si>
  <si>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</si>
  <si>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</si>
  <si>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</si>
  <si>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</si>
  <si>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</si>
  <si>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</si>
  <si>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</si>
  <si>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</si>
  <si>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</si>
  <si>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</si>
  <si>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</si>
  <si>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</si>
  <si>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</si>
  <si>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</si>
  <si>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</si>
  <si>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</si>
  <si>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</si>
  <si>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</si>
  <si>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</si>
  <si>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</si>
  <si>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</si>
  <si>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</si>
  <si>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</si>
  <si>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</si>
  <si>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</si>
  <si>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</si>
  <si>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</si>
  <si>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</si>
  <si>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</si>
  <si>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</si>
  <si>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</si>
  <si>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</si>
  <si>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</si>
  <si>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</si>
  <si>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</si>
  <si>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</si>
  <si>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</si>
  <si>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</si>
  <si>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</si>
  <si>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</si>
  <si>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</si>
  <si>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</si>
  <si>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</si>
  <si>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</si>
  <si>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</si>
  <si>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</si>
  <si>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</si>
  <si>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</si>
  <si>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</si>
  <si>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</si>
  <si>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</si>
  <si>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</si>
  <si>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</si>
  <si>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</si>
  <si>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</si>
  <si>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</si>
  <si>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</si>
  <si>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</si>
  <si>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</si>
  <si>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</si>
  <si>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</si>
  <si>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</si>
  <si>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</si>
  <si>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</si>
  <si>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</si>
  <si>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</si>
  <si>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</si>
  <si>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</si>
  <si>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</si>
  <si>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</si>
  <si>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</si>
  <si>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</si>
  <si>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</si>
  <si>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</si>
  <si>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</si>
  <si>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</si>
  <si>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</si>
  <si>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</si>
  <si>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</si>
  <si>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</si>
  <si>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</si>
  <si>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</si>
  <si>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</si>
  <si>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</si>
  <si>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</si>
  <si>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</si>
  <si>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</si>
  <si>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</si>
  <si>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</si>
  <si>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</si>
  <si>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</si>
  <si>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</si>
  <si>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</si>
  <si>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</si>
  <si>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</si>
  <si>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</si>
  <si>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</si>
  <si>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</si>
  <si>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</si>
  <si>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</si>
  <si>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</si>
  <si>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</si>
  <si>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</si>
  <si>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</si>
  <si>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</si>
  <si>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</si>
  <si>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</si>
  <si>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</si>
  <si>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</si>
  <si>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</si>
  <si>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</si>
  <si>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</si>
  <si>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</si>
  <si>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</si>
  <si>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</si>
  <si>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</si>
  <si>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</si>
  <si>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</si>
  <si>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</si>
  <si>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</si>
  <si>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</si>
  <si>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</si>
  <si>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</si>
  <si>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</si>
  <si>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</si>
  <si>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</si>
  <si>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</si>
  <si>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</si>
  <si>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</si>
  <si>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</si>
  <si>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</si>
  <si>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</si>
  <si>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</si>
  <si>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</si>
  <si>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</si>
  <si>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</si>
  <si>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</si>
  <si>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</si>
  <si>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</si>
  <si>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</si>
  <si>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</si>
  <si>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</si>
  <si>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</si>
  <si>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</si>
  <si>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</si>
  <si>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</si>
  <si>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</si>
  <si>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</si>
  <si>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</si>
  <si>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</si>
  <si>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</si>
  <si>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</si>
  <si>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</si>
  <si>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</si>
  <si>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</si>
  <si>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</si>
  <si>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</si>
  <si>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</si>
  <si>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</si>
  <si>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</si>
  <si>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</si>
  <si>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</si>
  <si>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</si>
  <si>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</si>
  <si>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</si>
  <si>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</si>
  <si>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</si>
  <si>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</si>
  <si>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</si>
  <si>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</si>
  <si>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</si>
  <si>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</si>
  <si>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</si>
  <si>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</si>
  <si>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</si>
  <si>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</si>
  <si>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</si>
  <si>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</si>
  <si>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</si>
  <si>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</si>
  <si>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</si>
  <si>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</si>
  <si>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</si>
  <si>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</si>
  <si>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</si>
  <si>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</si>
  <si>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</si>
  <si>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</si>
  <si>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</si>
  <si>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</si>
  <si>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</si>
  <si>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</si>
  <si>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</si>
  <si>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</si>
  <si>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</si>
  <si>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</si>
  <si>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</si>
  <si>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</si>
  <si>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</si>
  <si>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</si>
  <si>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</si>
  <si>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</si>
  <si>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</si>
  <si>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</si>
  <si>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</si>
  <si>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</si>
  <si>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</si>
  <si>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</si>
  <si>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</si>
  <si>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</si>
  <si>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</si>
  <si>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</si>
  <si>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</si>
  <si>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</si>
  <si>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</si>
  <si>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</si>
  <si>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</si>
  <si>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</si>
  <si>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</si>
  <si>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</si>
  <si>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</si>
  <si>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</si>
  <si>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</si>
  <si>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</si>
  <si>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</si>
  <si>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</si>
  <si>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</si>
  <si>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</si>
  <si>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</si>
  <si>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</si>
  <si>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</si>
  <si>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</si>
  <si>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</si>
  <si>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</si>
  <si>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</si>
  <si>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</si>
  <si>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</si>
  <si>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</si>
  <si>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</si>
  <si>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</si>
  <si>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</si>
  <si>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</si>
  <si>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</si>
  <si>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</si>
  <si>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</si>
  <si>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</si>
  <si>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</si>
  <si>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</si>
  <si>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</si>
  <si>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</si>
  <si>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</si>
  <si>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</si>
  <si>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</si>
  <si>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</si>
  <si>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</si>
  <si>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</si>
  <si>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</si>
  <si>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</si>
  <si>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</si>
  <si>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</si>
  <si>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</si>
  <si>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</si>
  <si>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</si>
  <si>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</si>
  <si>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</si>
  <si>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</si>
  <si>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</si>
  <si>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</si>
  <si>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</si>
  <si>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</si>
  <si>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</si>
  <si>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</si>
  <si>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</si>
  <si>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</si>
  <si>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</si>
  <si>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</si>
  <si>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</si>
  <si>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</si>
  <si>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</si>
  <si>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</si>
  <si>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</si>
  <si>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</si>
  <si>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</si>
  <si>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</si>
  <si>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</si>
  <si>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</si>
  <si>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</si>
  <si>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</si>
  <si>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</si>
  <si>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</si>
  <si>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</si>
  <si>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</si>
  <si>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</si>
  <si>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</si>
  <si>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</si>
  <si>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</si>
  <si>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</si>
  <si>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</si>
  <si>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</si>
  <si>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</si>
  <si>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</si>
  <si>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</si>
  <si>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</si>
  <si>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</si>
  <si>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</si>
  <si>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</si>
  <si>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</si>
  <si>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</si>
  <si>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</si>
  <si>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</si>
  <si>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</si>
  <si>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</si>
  <si>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</si>
  <si>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</si>
  <si>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</si>
  <si>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</si>
  <si>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</si>
  <si>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</si>
  <si>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</si>
  <si>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</si>
  <si>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</si>
  <si>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</si>
  <si>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</si>
  <si>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</si>
  <si>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</si>
  <si>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</si>
  <si>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</si>
  <si>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</si>
  <si>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</si>
  <si>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</si>
  <si>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</si>
  <si>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</si>
  <si>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</si>
  <si>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</si>
  <si>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</si>
  <si>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</si>
  <si>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</si>
  <si>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</si>
  <si>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</si>
  <si>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</si>
  <si>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</si>
  <si>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</si>
  <si>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</si>
  <si>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</si>
  <si>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</si>
  <si>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</si>
  <si>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</si>
  <si>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</si>
  <si>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</si>
  <si>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</si>
  <si>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</si>
  <si>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</si>
  <si>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</si>
  <si>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</si>
  <si>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</si>
  <si>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</si>
  <si>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</si>
  <si>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</si>
  <si>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</si>
  <si>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</si>
  <si>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</si>
  <si>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</si>
  <si>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</si>
  <si>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</si>
  <si>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</si>
  <si>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</si>
  <si>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</si>
  <si>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</si>
  <si>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</si>
  <si>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</si>
  <si>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</si>
  <si>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</si>
  <si>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</si>
  <si>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</si>
  <si>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</si>
  <si>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</si>
  <si>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</si>
  <si>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</si>
  <si>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</si>
  <si>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</si>
  <si>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</si>
  <si>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</si>
  <si>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</si>
  <si>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</si>
  <si>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</si>
  <si>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</si>
  <si>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</si>
  <si>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</si>
  <si>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</si>
  <si>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</si>
  <si>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</si>
  <si>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</si>
  <si>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</si>
  <si>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</si>
  <si>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</si>
  <si>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</si>
  <si>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</si>
  <si>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</si>
  <si>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</si>
  <si>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</si>
  <si>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</si>
  <si>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</si>
  <si>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</si>
  <si>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</si>
  <si>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</si>
  <si>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</si>
  <si>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</si>
  <si>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</si>
  <si>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</si>
  <si>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</si>
  <si>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</si>
  <si>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</si>
  <si>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</si>
  <si>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</si>
  <si>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</si>
  <si>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</si>
  <si>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</si>
  <si>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</si>
  <si>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</si>
  <si>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</si>
  <si>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</si>
  <si>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</si>
  <si>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</si>
  <si>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</si>
  <si>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</si>
  <si>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</si>
  <si>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</si>
  <si>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</si>
  <si>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</si>
  <si>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</si>
  <si>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</si>
  <si>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</si>
  <si>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</si>
  <si>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</si>
  <si>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</si>
  <si>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</si>
  <si>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</si>
  <si>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</si>
  <si>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</si>
  <si>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</si>
  <si>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</si>
  <si>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</si>
  <si>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</si>
  <si>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</si>
  <si>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</si>
  <si>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</si>
  <si>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</si>
  <si>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</si>
  <si>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</si>
  <si>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</si>
  <si>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</si>
  <si>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</si>
  <si>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</si>
  <si>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</si>
  <si>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</si>
  <si>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</si>
  <si>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</si>
  <si>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</si>
  <si>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</si>
  <si>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</si>
  <si>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</si>
  <si>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</si>
  <si>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</si>
  <si>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</si>
  <si>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</si>
  <si>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</si>
  <si>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</si>
  <si>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</si>
  <si>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</si>
  <si>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</si>
  <si>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</si>
  <si>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</si>
  <si>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</si>
  <si>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</si>
  <si>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</si>
  <si>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</si>
  <si>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</si>
  <si>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</si>
  <si>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</si>
  <si>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</si>
  <si>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</si>
  <si>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</si>
  <si>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</si>
  <si>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</si>
  <si>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</si>
  <si>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</si>
  <si>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</si>
  <si>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</si>
  <si>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</si>
  <si>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</si>
  <si>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</si>
  <si>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</si>
  <si>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</si>
  <si>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</si>
  <si>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</si>
  <si>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</si>
  <si>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</si>
  <si>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</si>
  <si>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</si>
  <si>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</si>
  <si>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</si>
  <si>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</si>
  <si>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</si>
  <si>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</si>
  <si>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</si>
  <si>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</si>
  <si>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</si>
  <si>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</si>
  <si>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</si>
  <si>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</si>
  <si>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</si>
  <si>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</si>
  <si>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</si>
  <si>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</si>
  <si>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</si>
  <si>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</si>
  <si>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</si>
  <si>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</si>
  <si>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</si>
  <si>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</si>
  <si>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</si>
  <si>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</si>
  <si>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</si>
  <si>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</si>
  <si>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</si>
  <si>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</si>
  <si>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</si>
  <si>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</si>
  <si>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</si>
  <si>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</si>
  <si>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</si>
  <si>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</si>
  <si>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</si>
  <si>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</si>
  <si>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</si>
  <si>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</si>
  <si>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</si>
  <si>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</si>
  <si>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</si>
  <si>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</si>
  <si>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</si>
  <si>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</si>
  <si>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</si>
  <si>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</si>
  <si>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</si>
  <si>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</si>
  <si>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</si>
  <si>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</si>
  <si>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</si>
  <si>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</si>
  <si>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</si>
  <si>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</si>
  <si>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</si>
  <si>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</si>
  <si>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</si>
  <si>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</si>
  <si>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</si>
  <si>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</si>
  <si>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</si>
  <si>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</si>
  <si>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</si>
  <si>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</si>
  <si>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</si>
  <si>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</si>
  <si>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</si>
  <si>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</si>
  <si>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</si>
  <si>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</si>
  <si>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</si>
  <si>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</si>
  <si>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</si>
  <si>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</si>
  <si>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</si>
  <si>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</si>
  <si>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</si>
  <si>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</si>
  <si>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</si>
  <si>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</si>
  <si>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</si>
  <si>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</si>
  <si>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</si>
  <si>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</si>
  <si>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</si>
  <si>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</si>
  <si>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</si>
  <si>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</si>
  <si>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</si>
  <si>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</si>
  <si>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</si>
  <si>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</si>
  <si>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</si>
  <si>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</si>
  <si>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</si>
  <si>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</si>
  <si>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</si>
  <si>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</si>
  <si>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</si>
  <si>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</si>
  <si>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</si>
  <si>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</si>
  <si>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</si>
  <si>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</si>
  <si>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</si>
  <si>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</si>
  <si>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</si>
  <si>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</si>
  <si>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</si>
  <si>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</si>
  <si>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</si>
  <si>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</si>
  <si>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</si>
  <si>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</si>
  <si>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</si>
  <si>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</si>
  <si>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</si>
  <si>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</si>
  <si>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</si>
  <si>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</si>
  <si>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</si>
  <si>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</si>
  <si>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</si>
  <si>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</si>
  <si>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</si>
  <si>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</si>
  <si>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</si>
  <si>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</si>
  <si>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</si>
  <si>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</si>
  <si>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</si>
  <si>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</si>
  <si>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</si>
  <si>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</si>
  <si>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</si>
  <si>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</si>
  <si>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</si>
  <si>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</si>
  <si>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</si>
  <si>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</si>
  <si>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</si>
  <si>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</si>
  <si>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</si>
  <si>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</si>
  <si>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</si>
  <si>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</si>
  <si>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</si>
  <si>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</si>
  <si>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</si>
  <si>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</si>
  <si>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</si>
  <si>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</si>
  <si>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</si>
  <si>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</si>
  <si>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</si>
  <si>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</si>
  <si>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</si>
  <si>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</si>
  <si>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</si>
  <si>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</si>
  <si>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</si>
  <si>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</si>
  <si>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</si>
  <si>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</si>
  <si>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</si>
  <si>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</si>
  <si>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</si>
  <si>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</si>
  <si>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</si>
  <si>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</si>
  <si>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</si>
  <si>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</si>
  <si>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</si>
  <si>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</si>
  <si>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</si>
  <si>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</si>
  <si>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</si>
  <si>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</si>
  <si>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</si>
  <si>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</si>
  <si>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</si>
  <si>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</si>
  <si>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</si>
  <si>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</si>
  <si>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</si>
  <si>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</si>
  <si>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</si>
  <si>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</si>
  <si>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</si>
  <si>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</si>
  <si>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</si>
  <si>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</si>
  <si>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</si>
  <si>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</si>
  <si>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</si>
  <si>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</si>
  <si>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</si>
  <si>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</si>
  <si>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</si>
  <si>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</si>
  <si>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</si>
  <si>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</si>
  <si>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</si>
  <si>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</si>
  <si>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</si>
  <si>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</si>
  <si>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</si>
  <si>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</si>
  <si>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</si>
  <si>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</si>
  <si>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</si>
  <si>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</si>
  <si>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</si>
  <si>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</si>
  <si>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</si>
  <si>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</si>
  <si>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</si>
  <si>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</si>
  <si>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</si>
  <si>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</si>
  <si>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</si>
  <si>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</si>
  <si>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</si>
  <si>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</si>
  <si>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</si>
  <si>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</si>
  <si>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</si>
  <si>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</si>
  <si>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</si>
  <si>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</si>
  <si>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</si>
  <si>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</si>
  <si>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</si>
  <si>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</si>
  <si>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</si>
  <si>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</si>
  <si>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</si>
  <si>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</si>
  <si>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</si>
  <si>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</si>
  <si>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</si>
  <si>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</si>
  <si>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</si>
  <si>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</si>
  <si>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</si>
  <si>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</si>
  <si>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</si>
  <si>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</si>
  <si>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</si>
  <si>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</si>
  <si>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</si>
  <si>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</si>
  <si>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</si>
  <si>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</si>
  <si>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</si>
  <si>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</si>
  <si>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</si>
  <si>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</si>
  <si>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</si>
  <si>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</si>
  <si>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</si>
  <si>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</si>
  <si>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</si>
  <si>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</si>
  <si>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</si>
  <si>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</si>
  <si>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</si>
  <si>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</si>
  <si>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</si>
  <si>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</si>
  <si>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</si>
  <si>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</si>
  <si>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</si>
  <si>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</si>
  <si>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</si>
  <si>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</si>
  <si>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</si>
  <si>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</si>
  <si>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</si>
  <si>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</si>
  <si>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</si>
  <si>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</si>
  <si>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</si>
  <si>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</si>
  <si>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</si>
  <si>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</si>
  <si>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</si>
  <si>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</si>
  <si>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</si>
  <si>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</si>
  <si>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</si>
  <si>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</si>
  <si>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</si>
  <si>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</si>
  <si>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</si>
  <si>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</si>
  <si>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</si>
  <si>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</si>
  <si>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</si>
  <si>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</si>
  <si>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</si>
  <si>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</si>
  <si>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</si>
  <si>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</si>
  <si>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</si>
  <si>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</si>
  <si>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</si>
  <si>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</si>
  <si>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</si>
  <si>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</si>
  <si>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</si>
  <si>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</si>
  <si>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</si>
  <si>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</si>
  <si>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</si>
  <si>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</si>
  <si>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</si>
  <si>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</si>
  <si>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</si>
  <si>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</si>
  <si>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</si>
  <si>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</si>
  <si>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</si>
  <si>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</si>
  <si>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</si>
  <si>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</si>
  <si>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</si>
  <si>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</si>
  <si>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</si>
  <si>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</si>
  <si>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</si>
  <si>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</si>
  <si>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</si>
  <si>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</si>
  <si>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</si>
  <si>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</si>
  <si>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</si>
  <si>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</si>
  <si>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</si>
  <si>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</si>
  <si>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</si>
  <si>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</si>
  <si>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</si>
  <si>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</si>
  <si>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</si>
  <si>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</si>
  <si>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</si>
  <si>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</si>
  <si>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</si>
  <si>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</si>
  <si>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</si>
  <si>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</si>
  <si>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</si>
  <si>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</si>
  <si>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</si>
  <si>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</si>
  <si>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</si>
  <si>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</si>
  <si>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</si>
  <si>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</si>
  <si>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</si>
  <si>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</si>
  <si>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</si>
  <si>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</si>
  <si>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</si>
  <si>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</si>
  <si>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</si>
  <si>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</si>
  <si>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</si>
  <si>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</si>
  <si>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</si>
  <si>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</si>
  <si>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</si>
  <si>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</si>
  <si>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</si>
  <si>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</si>
  <si>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</si>
  <si>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</si>
  <si>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</si>
  <si>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</si>
  <si>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</si>
  <si>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</si>
  <si>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</si>
  <si>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</si>
  <si>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</si>
  <si>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</si>
  <si>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</si>
  <si>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</si>
  <si>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</si>
  <si>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</si>
  <si>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</si>
  <si>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</si>
  <si>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</si>
  <si>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</si>
  <si>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</si>
  <si>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</si>
  <si>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</si>
  <si>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</si>
  <si>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</si>
  <si>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</si>
  <si>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</si>
  <si>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</si>
  <si>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</si>
  <si>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</si>
  <si>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</si>
  <si>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</si>
  <si>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</si>
  <si>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</si>
  <si>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</si>
  <si>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</si>
  <si>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</si>
  <si>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</si>
  <si>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</si>
  <si>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</si>
  <si>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</si>
  <si>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</si>
  <si>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</si>
  <si>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</si>
  <si>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</si>
  <si>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</si>
  <si>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</si>
  <si>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</si>
  <si>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</si>
  <si>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</si>
  <si>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</si>
  <si>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</si>
  <si>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</si>
  <si>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</si>
  <si>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</si>
  <si>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</si>
  <si>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</si>
  <si>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</si>
  <si>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</si>
  <si>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</si>
  <si>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</si>
  <si>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</si>
  <si>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</si>
  <si>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</si>
  <si>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</si>
  <si>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</si>
  <si>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</si>
  <si>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</si>
  <si>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</si>
  <si>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</si>
  <si>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</si>
  <si>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</si>
  <si>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</si>
  <si>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</si>
  <si>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</si>
  <si>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</si>
  <si>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</si>
  <si>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</si>
  <si>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</si>
  <si>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</si>
  <si>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</si>
  <si>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</si>
  <si>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</si>
  <si>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</si>
  <si>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</si>
  <si>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</si>
  <si>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</si>
  <si>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</si>
  <si>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</si>
  <si>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</si>
  <si>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</si>
  <si>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</si>
  <si>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</si>
  <si>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</si>
  <si>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</si>
  <si>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</si>
  <si>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</si>
  <si>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</si>
  <si>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</si>
  <si>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</si>
  <si>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</si>
  <si>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</si>
  <si>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</si>
  <si>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</si>
  <si>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</si>
  <si>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</si>
  <si>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</si>
  <si>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</si>
  <si>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</si>
  <si>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</si>
  <si>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</si>
  <si>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</si>
  <si>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</si>
  <si>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</si>
  <si>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</si>
  <si>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</si>
  <si>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</si>
  <si>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</si>
  <si>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</si>
  <si>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</si>
  <si>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</si>
  <si>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</si>
  <si>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</si>
  <si>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</si>
  <si>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</si>
  <si>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</si>
  <si>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</si>
  <si>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</si>
  <si>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</si>
  <si>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</si>
  <si>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</si>
  <si>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</si>
  <si>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</si>
  <si>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</si>
  <si>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</si>
  <si>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</si>
  <si>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</si>
  <si>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</si>
  <si>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</si>
  <si>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</si>
  <si>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</si>
  <si>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</si>
  <si>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</si>
  <si>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</si>
  <si>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</si>
  <si>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</si>
  <si>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</si>
  <si>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</si>
  <si>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</si>
  <si>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</si>
  <si>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</si>
  <si>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</si>
  <si>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</si>
  <si>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</si>
  <si>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</si>
  <si>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</si>
  <si>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</si>
  <si>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</si>
  <si>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</si>
  <si>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</si>
  <si>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</si>
  <si>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</si>
  <si>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</si>
  <si>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</si>
  <si>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</si>
  <si>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</si>
  <si>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</si>
  <si>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</si>
  <si>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</si>
  <si>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</si>
  <si>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</si>
  <si>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</si>
  <si>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</si>
  <si>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</si>
  <si>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</si>
  <si>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</si>
  <si>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</si>
  <si>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</si>
  <si>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</si>
  <si>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</si>
  <si>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</si>
  <si>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</si>
  <si>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</si>
  <si>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</si>
  <si>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</si>
  <si>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</si>
  <si>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</si>
  <si>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</si>
  <si>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</si>
  <si>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</si>
  <si>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</si>
  <si>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</si>
  <si>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</si>
  <si>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</si>
  <si>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</si>
  <si>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</si>
  <si>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</si>
  <si>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</si>
  <si>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</si>
  <si>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</si>
  <si>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</si>
  <si>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</si>
  <si>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</si>
  <si>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</si>
  <si>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</si>
  <si>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</si>
  <si>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</si>
  <si>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</si>
  <si>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</si>
  <si>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</si>
  <si>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</si>
  <si>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</si>
  <si>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</si>
  <si>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</si>
  <si>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</si>
  <si>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</si>
  <si>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</si>
  <si>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</si>
  <si>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</si>
  <si>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</si>
  <si>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</si>
  <si>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</si>
  <si>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</si>
  <si>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</si>
  <si>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</si>
  <si>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</si>
  <si>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</si>
  <si>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</si>
  <si>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</si>
  <si>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</si>
  <si>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</si>
  <si>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</si>
  <si>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</si>
  <si>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</si>
  <si>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</si>
  <si>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</si>
  <si>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</si>
  <si>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</si>
  <si>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</si>
  <si>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</si>
  <si>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</si>
  <si>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</si>
  <si>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</si>
  <si>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</si>
  <si>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</si>
  <si>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</si>
  <si>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</si>
  <si>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</si>
  <si>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</si>
  <si>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</si>
  <si>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</si>
  <si>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</si>
  <si>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</si>
  <si>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</si>
  <si>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</si>
  <si>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</si>
  <si>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</si>
  <si>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</si>
  <si>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</si>
  <si>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</si>
  <si>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</si>
  <si>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</si>
  <si>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</si>
  <si>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</si>
  <si>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</si>
  <si>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</si>
  <si>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</si>
  <si>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</si>
  <si>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</si>
  <si>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</si>
  <si>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</si>
  <si>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</si>
  <si>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</si>
  <si>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</si>
  <si>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</si>
  <si>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</si>
  <si>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</si>
  <si>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</si>
  <si>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</si>
  <si>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</si>
  <si>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</si>
  <si>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</si>
  <si>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</si>
  <si>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</si>
  <si>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</si>
  <si>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</si>
  <si>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</si>
  <si>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</si>
  <si>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</si>
  <si>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</si>
  <si>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</si>
  <si>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</si>
  <si>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</si>
  <si>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</si>
  <si>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</si>
  <si>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</si>
  <si>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</si>
  <si>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</si>
  <si>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</si>
  <si>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</si>
  <si>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</si>
  <si>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</si>
  <si>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</si>
  <si>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</si>
  <si>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</si>
  <si>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</si>
  <si>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</si>
  <si>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</si>
  <si>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</si>
  <si>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</si>
  <si>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</si>
  <si>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</si>
  <si>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</si>
  <si>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</si>
  <si>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</si>
  <si>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</si>
  <si>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</si>
  <si>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</si>
  <si>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</si>
  <si>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</si>
  <si>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</si>
  <si>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</si>
  <si>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</si>
  <si>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</si>
  <si>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</si>
  <si>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</si>
  <si>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</si>
  <si>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</si>
  <si>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</si>
  <si>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</si>
  <si>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</si>
  <si>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</si>
  <si>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</si>
  <si>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</si>
  <si>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</si>
  <si>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</si>
  <si>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</si>
  <si>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</si>
  <si>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</si>
  <si>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</si>
  <si>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</si>
  <si>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</si>
  <si>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</si>
  <si>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</si>
  <si>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</si>
  <si>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</si>
  <si>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</si>
  <si>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</si>
  <si>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</si>
  <si>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</si>
  <si>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</si>
  <si>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</si>
  <si>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</si>
  <si>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</si>
  <si>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</si>
  <si>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</si>
  <si>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</si>
  <si>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</si>
  <si>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</si>
  <si>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</si>
  <si>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</si>
  <si>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</si>
  <si>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</si>
  <si>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</si>
  <si>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</si>
  <si>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</si>
  <si>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</si>
  <si>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</si>
  <si>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</si>
  <si>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</si>
  <si>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</si>
  <si>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</si>
  <si>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</si>
  <si>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</si>
  <si>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</si>
  <si>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</si>
  <si>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</si>
  <si>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</si>
  <si>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</si>
  <si>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</si>
  <si>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</si>
  <si>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</si>
  <si>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</si>
  <si>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</si>
  <si>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</si>
  <si>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</si>
  <si>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</si>
  <si>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</si>
  <si>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</si>
  <si>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</si>
  <si>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</si>
  <si>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</si>
  <si>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</si>
  <si>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</si>
  <si>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</si>
  <si>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</si>
  <si>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</si>
  <si>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</si>
  <si>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</si>
  <si>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</si>
  <si>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</si>
  <si>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</si>
  <si>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</si>
  <si>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</si>
  <si>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</si>
  <si>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</si>
  <si>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</si>
  <si>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</si>
  <si>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</si>
  <si>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</si>
  <si>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</si>
  <si>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</si>
  <si>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</si>
  <si>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</si>
  <si>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</si>
  <si>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</si>
  <si>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</si>
  <si>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</si>
  <si>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</si>
  <si>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</si>
  <si>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</si>
  <si>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</si>
  <si>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</si>
  <si>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</si>
  <si>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</si>
  <si>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</si>
  <si>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</si>
  <si>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</si>
  <si>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</si>
  <si>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</si>
  <si>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</si>
  <si>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</si>
  <si>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</si>
  <si>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</si>
  <si>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</si>
  <si>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</si>
  <si>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</si>
  <si>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</si>
  <si>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</si>
  <si>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</si>
  <si>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</si>
  <si>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</si>
  <si>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</si>
  <si>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</si>
  <si>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</si>
  <si>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</si>
  <si>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</si>
  <si>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</si>
  <si>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</si>
  <si>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</si>
  <si>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</si>
  <si>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</si>
  <si>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</si>
  <si>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</si>
  <si>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</si>
  <si>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</si>
  <si>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</si>
  <si>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</si>
  <si>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</si>
  <si>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</si>
  <si>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</si>
  <si>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</si>
  <si>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</si>
  <si>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</si>
  <si>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</si>
  <si>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</si>
  <si>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</si>
  <si>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</si>
  <si>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</si>
  <si>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</si>
  <si>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</si>
  <si>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</si>
  <si>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</si>
  <si>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</si>
  <si>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</si>
  <si>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</si>
  <si>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</si>
  <si>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</si>
  <si>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</si>
  <si>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</si>
  <si>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</si>
  <si>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</si>
  <si>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</si>
  <si>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</si>
  <si>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</si>
  <si>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</si>
  <si>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</si>
  <si>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</si>
  <si>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</si>
  <si>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</si>
  <si>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</si>
  <si>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</si>
  <si>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</si>
  <si>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</si>
  <si>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</si>
  <si>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</si>
  <si>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</si>
  <si>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</si>
  <si>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</si>
  <si>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</si>
  <si>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</si>
  <si>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</si>
  <si>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</si>
  <si>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</si>
  <si>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</si>
  <si>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</si>
  <si>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</si>
  <si>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</si>
  <si>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</si>
  <si>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</si>
  <si>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</si>
  <si>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</si>
  <si>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</si>
  <si>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</si>
  <si>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</si>
  <si>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</si>
  <si>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</si>
  <si>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</si>
  <si>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</si>
  <si>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</si>
  <si>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</si>
  <si>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</si>
  <si>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</si>
  <si>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</si>
  <si>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</si>
  <si>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</si>
  <si>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</si>
  <si>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</si>
  <si>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</si>
  <si>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</si>
  <si>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</si>
  <si>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</si>
  <si>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</si>
  <si>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</si>
  <si>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</si>
  <si>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</si>
  <si>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</si>
  <si>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</si>
  <si>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</si>
  <si>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</si>
  <si>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</si>
  <si>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</si>
  <si>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</si>
  <si>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</si>
  <si>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</si>
  <si>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</si>
  <si>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</si>
  <si>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</si>
  <si>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</si>
  <si>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</si>
  <si>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</si>
  <si>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</si>
  <si>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</si>
  <si>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</si>
  <si>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</si>
  <si>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</si>
  <si>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</si>
  <si>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</si>
  <si>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</si>
  <si>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</si>
  <si>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</si>
  <si>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</si>
  <si>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</si>
  <si>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</si>
  <si>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</si>
  <si>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</si>
  <si>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</si>
  <si>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</si>
  <si>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</si>
  <si>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</si>
  <si>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</si>
  <si>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</si>
  <si>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</si>
  <si>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</si>
  <si>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</si>
  <si>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</si>
  <si>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</si>
  <si>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</si>
  <si>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</si>
  <si>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</si>
  <si>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</si>
  <si>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</si>
  <si>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</si>
  <si>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</si>
  <si>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</si>
  <si>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</si>
  <si>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</si>
  <si>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</si>
  <si>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</si>
  <si>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</si>
  <si>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</si>
  <si>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</si>
  <si>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</si>
  <si>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</si>
  <si>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</si>
  <si>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</si>
  <si>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</si>
  <si>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</si>
  <si>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</si>
  <si>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</si>
  <si>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</si>
  <si>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</si>
  <si>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</si>
  <si>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</si>
  <si>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</si>
  <si>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</si>
  <si>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</si>
  <si>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</si>
  <si>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</si>
  <si>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</si>
  <si>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</si>
  <si>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</si>
  <si>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</si>
  <si>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</si>
  <si>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</si>
  <si>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</si>
  <si>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</si>
  <si>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</si>
  <si>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</si>
  <si>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</si>
  <si>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</si>
  <si>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</si>
  <si>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</si>
  <si>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</si>
  <si>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</si>
  <si>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</si>
  <si>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</si>
  <si>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</si>
  <si>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</si>
  <si>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</si>
  <si>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</si>
  <si>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</si>
  <si>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</si>
  <si>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</si>
  <si>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</si>
  <si>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</si>
  <si>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</si>
  <si>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</si>
  <si>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</si>
  <si>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</si>
  <si>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</si>
  <si>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</si>
  <si>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</si>
  <si>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</si>
  <si>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</si>
  <si>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</si>
  <si>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</si>
  <si>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</si>
  <si>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</si>
  <si>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</si>
  <si>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</si>
  <si>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</si>
  <si>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</si>
  <si>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</si>
  <si>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</si>
  <si>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</si>
  <si>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</si>
  <si>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</si>
  <si>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</si>
  <si>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</si>
  <si>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</si>
  <si>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</si>
  <si>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</si>
  <si>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</si>
  <si>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</si>
  <si>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</si>
  <si>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</si>
  <si>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</si>
  <si>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</si>
  <si>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</si>
  <si>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</si>
  <si>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</si>
  <si>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</si>
  <si>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</si>
  <si>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</si>
  <si>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</si>
  <si>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</si>
  <si>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</si>
  <si>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</si>
  <si>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</si>
  <si>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</si>
  <si>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</si>
  <si>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</si>
  <si>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</si>
  <si>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</si>
  <si>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</si>
  <si>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</si>
  <si>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</si>
  <si>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</si>
  <si>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</si>
  <si>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</si>
  <si>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</si>
  <si>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</si>
  <si>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</si>
  <si>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</si>
  <si>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</si>
  <si>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</si>
  <si>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</si>
  <si>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</si>
  <si>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</si>
  <si>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</si>
  <si>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</si>
  <si>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</si>
  <si>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</si>
  <si>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</si>
  <si>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</si>
  <si>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</si>
  <si>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</si>
  <si>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</si>
  <si>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</si>
  <si>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</si>
  <si>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</si>
  <si>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</si>
  <si>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</si>
  <si>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</si>
  <si>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</si>
  <si>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</si>
  <si>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</si>
  <si>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</si>
  <si>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</si>
  <si>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</si>
  <si>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</si>
  <si>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</si>
  <si>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</si>
  <si>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</si>
  <si>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</si>
  <si>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</si>
  <si>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</si>
  <si>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</si>
  <si>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</si>
  <si>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</si>
  <si>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</si>
  <si>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</si>
  <si>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</si>
  <si>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</si>
  <si>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</si>
  <si>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</si>
  <si>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</si>
  <si>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</si>
  <si>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</si>
  <si>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</si>
  <si>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</si>
  <si>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</si>
  <si>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</si>
  <si>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</si>
  <si>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</si>
  <si>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</si>
  <si>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</si>
  <si>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</si>
  <si>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</si>
  <si>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</si>
  <si>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</si>
  <si>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</si>
  <si>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</si>
  <si>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</si>
  <si>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</si>
  <si>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</si>
  <si>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</si>
  <si>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</si>
  <si>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</si>
  <si>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</si>
  <si>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</si>
  <si>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</si>
  <si>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</si>
  <si>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</si>
  <si>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</si>
  <si>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</si>
  <si>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</si>
  <si>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</si>
  <si>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</si>
  <si>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</si>
  <si>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</si>
  <si>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</si>
  <si>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</si>
  <si>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</si>
  <si>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</si>
  <si>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</si>
  <si>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</si>
  <si>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</si>
  <si>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</si>
  <si>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</si>
  <si>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</si>
  <si>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</si>
  <si>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</si>
  <si>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</si>
  <si>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</si>
  <si>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</si>
  <si>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</si>
  <si>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</si>
  <si>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</si>
  <si>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</si>
  <si>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</si>
  <si>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</si>
  <si>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</si>
  <si>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</si>
  <si>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</si>
  <si>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</si>
  <si>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</si>
  <si>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</si>
  <si>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</si>
  <si>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</si>
  <si>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</si>
  <si>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</si>
  <si>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</si>
  <si>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</si>
  <si>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</si>
  <si>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</si>
  <si>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</si>
  <si>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</si>
  <si>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</si>
  <si>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</si>
  <si>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</si>
  <si>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</si>
  <si>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</si>
  <si>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</si>
  <si>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</si>
  <si>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</si>
  <si>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</si>
  <si>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</si>
  <si>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</si>
  <si>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</si>
  <si>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</si>
  <si>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</si>
  <si>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</si>
  <si>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</si>
  <si>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</si>
  <si>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</si>
  <si>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</si>
  <si>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</si>
  <si>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</si>
  <si>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</si>
  <si>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</si>
  <si>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</si>
  <si>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</si>
  <si>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</si>
  <si>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</si>
  <si>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</si>
  <si>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</si>
  <si>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</si>
  <si>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</si>
  <si>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</si>
  <si>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</si>
  <si>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</si>
  <si>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</si>
  <si>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</si>
  <si>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</si>
  <si>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</si>
  <si>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</si>
  <si>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</si>
  <si>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</si>
  <si>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</si>
  <si>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</si>
  <si>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</si>
  <si>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</si>
  <si>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</si>
  <si>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</si>
  <si>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</si>
  <si>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</si>
  <si>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</si>
  <si>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</si>
  <si>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</si>
  <si>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</si>
  <si>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</si>
  <si>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</si>
  <si>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</si>
  <si>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</si>
  <si>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</si>
  <si>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</si>
  <si>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</si>
  <si>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</si>
  <si>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</si>
  <si>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</si>
  <si>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</si>
  <si>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</si>
  <si>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</si>
  <si>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</si>
  <si>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</si>
  <si>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</si>
  <si>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</si>
  <si>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</si>
  <si>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</si>
  <si>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</si>
  <si>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</si>
  <si>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</si>
  <si>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</si>
  <si>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</si>
  <si>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</si>
  <si>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</si>
  <si>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</si>
  <si>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</si>
  <si>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</si>
  <si>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</si>
  <si>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</si>
  <si>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</si>
  <si>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</si>
  <si>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</si>
  <si>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</si>
  <si>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</si>
  <si>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</si>
  <si>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</si>
  <si>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</si>
  <si>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</si>
  <si>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</si>
  <si>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</si>
  <si>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</si>
  <si>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</si>
  <si>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</si>
  <si>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</si>
  <si>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</si>
  <si>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</si>
  <si>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</si>
  <si>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</si>
  <si>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</si>
  <si>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</si>
  <si>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</si>
  <si>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</si>
  <si>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</si>
  <si>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</si>
  <si>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</si>
  <si>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</si>
  <si>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</si>
  <si>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</si>
  <si>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</si>
  <si>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</si>
  <si>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</si>
  <si>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</si>
  <si>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</si>
  <si>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</si>
  <si>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</si>
  <si>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</si>
  <si>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</si>
  <si>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</si>
  <si>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</si>
  <si>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</si>
  <si>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</si>
  <si>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</si>
  <si>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</si>
  <si>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</si>
  <si>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</si>
  <si>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</si>
  <si>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</si>
  <si>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</si>
  <si>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</si>
  <si>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</si>
  <si>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</si>
  <si>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</si>
  <si>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</si>
  <si>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</si>
  <si>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</si>
  <si>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</si>
  <si>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</si>
  <si>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</si>
  <si>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</si>
  <si>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</si>
  <si>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</si>
  <si>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</si>
  <si>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</si>
  <si>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</si>
  <si>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</si>
  <si>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</si>
  <si>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</si>
  <si>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</si>
  <si>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</si>
  <si>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</si>
  <si>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</si>
  <si>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</si>
  <si>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</si>
  <si>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</si>
  <si>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</si>
  <si>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</si>
  <si>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</si>
  <si>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</si>
  <si>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</si>
  <si>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</si>
  <si>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</si>
  <si>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</si>
  <si>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</si>
  <si>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</si>
  <si>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</si>
  <si>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</si>
  <si>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</si>
  <si>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</si>
  <si>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</si>
  <si>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</si>
  <si>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</si>
  <si>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</si>
  <si>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</si>
  <si>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</si>
  <si>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</si>
  <si>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</si>
  <si>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</si>
  <si>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</si>
  <si>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</si>
  <si>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</si>
  <si>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</si>
  <si>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</si>
  <si>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</si>
  <si>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</si>
  <si>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</si>
  <si>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</si>
  <si>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</si>
  <si>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</si>
  <si>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</si>
  <si>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</si>
  <si>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</si>
  <si>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</si>
  <si>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</si>
  <si>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</si>
  <si>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</si>
  <si>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</si>
  <si>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</si>
  <si>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</si>
  <si>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</si>
  <si>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</si>
  <si>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</si>
  <si>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</si>
  <si>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</si>
  <si>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</si>
  <si>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</si>
  <si>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</si>
  <si>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</si>
  <si>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</si>
  <si>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</si>
  <si>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</si>
  <si>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</si>
  <si>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</si>
  <si>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</si>
  <si>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</si>
  <si>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</si>
  <si>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</si>
  <si>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</si>
  <si>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</si>
  <si>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</si>
  <si>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</si>
  <si>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</si>
  <si>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</si>
  <si>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</si>
  <si>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</si>
  <si>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</si>
  <si>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</si>
  <si>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</si>
  <si>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</si>
  <si>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</si>
  <si>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</si>
  <si>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</si>
  <si>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</si>
  <si>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</si>
  <si>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</si>
  <si>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</si>
  <si>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</si>
  <si>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</si>
  <si>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</si>
  <si>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</si>
  <si>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</si>
  <si>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</si>
  <si>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</si>
  <si>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</si>
  <si>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</si>
  <si>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</si>
  <si>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</si>
  <si>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</si>
  <si>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</si>
  <si>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</si>
  <si>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</si>
  <si>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</si>
  <si>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</si>
  <si>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</si>
  <si>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</si>
  <si>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</si>
  <si>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</si>
  <si>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</si>
  <si>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</si>
  <si>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</si>
  <si>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</si>
  <si>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</si>
  <si>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</si>
  <si>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</si>
  <si>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</si>
  <si>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</si>
  <si>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</si>
  <si>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</si>
  <si>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</si>
  <si>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</si>
  <si>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</si>
  <si>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</si>
  <si>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</si>
  <si>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</si>
  <si>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</si>
  <si>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</si>
  <si>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</si>
  <si>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</si>
  <si>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</si>
  <si>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</si>
  <si>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</si>
  <si>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</si>
  <si>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</si>
  <si>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</si>
  <si>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</si>
  <si>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</si>
  <si>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</si>
  <si>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</si>
  <si>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</si>
  <si>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</si>
  <si>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</si>
  <si>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</si>
  <si>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</si>
  <si>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</si>
  <si>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</si>
  <si>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</si>
  <si>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</si>
  <si>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</si>
  <si>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</si>
  <si>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</si>
  <si>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</si>
  <si>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</si>
  <si>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</si>
  <si>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</si>
  <si>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</si>
  <si>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</si>
  <si>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</si>
  <si>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</si>
  <si>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</si>
  <si>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</si>
  <si>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</si>
  <si>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</si>
  <si>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</si>
  <si>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</si>
  <si>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</si>
  <si>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</si>
  <si>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</si>
  <si>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</si>
  <si>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</si>
  <si>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</si>
  <si>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</si>
  <si>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</si>
  <si>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</si>
  <si>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</si>
  <si>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</si>
  <si>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</si>
  <si>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</si>
  <si>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</si>
  <si>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</si>
  <si>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</si>
  <si>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</si>
  <si>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</si>
  <si>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</si>
  <si>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</si>
  <si>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</si>
  <si>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</si>
  <si>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</si>
  <si>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</si>
  <si>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</si>
  <si>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</si>
  <si>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</si>
  <si>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</si>
  <si>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</si>
  <si>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</si>
  <si>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</si>
  <si>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</si>
  <si>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</si>
  <si>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</si>
  <si>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</si>
  <si>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</si>
  <si>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</si>
  <si>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</si>
  <si>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</si>
  <si>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</si>
  <si>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</si>
  <si>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</si>
  <si>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</si>
  <si>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</si>
  <si>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</si>
  <si>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</si>
  <si>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</si>
  <si>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</si>
  <si>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</si>
  <si>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</si>
  <si>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</si>
  <si>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</si>
  <si>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</si>
  <si>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</si>
  <si>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</si>
  <si>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</si>
  <si>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</si>
  <si>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</si>
  <si>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</si>
  <si>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</si>
  <si>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</si>
  <si>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</si>
  <si>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</si>
  <si>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</si>
  <si>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</si>
  <si>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</si>
  <si>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</si>
  <si>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</si>
  <si>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</si>
  <si>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</si>
  <si>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</si>
  <si>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</si>
  <si>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</si>
  <si>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</si>
  <si>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</si>
  <si>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</si>
  <si>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</si>
  <si>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</si>
  <si>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</si>
  <si>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</si>
  <si>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</si>
  <si>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</si>
  <si>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</si>
  <si>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</si>
  <si>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</si>
  <si>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</si>
  <si>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</si>
  <si>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</si>
  <si>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</si>
  <si>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</si>
  <si>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</si>
  <si>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</si>
  <si>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</si>
  <si>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</si>
  <si>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</si>
  <si>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</si>
  <si>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</si>
  <si>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</si>
  <si>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</si>
  <si>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</si>
  <si>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</si>
  <si>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</si>
  <si>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</si>
  <si>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</si>
  <si>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</si>
  <si>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</si>
  <si>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</si>
  <si>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</si>
  <si>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</si>
  <si>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</si>
  <si>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</si>
  <si>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</si>
  <si>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</si>
  <si>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</si>
  <si>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</si>
  <si>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</si>
  <si>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</si>
  <si>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</si>
  <si>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</si>
  <si>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</si>
  <si>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</si>
  <si>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</si>
  <si>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</si>
  <si>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</si>
  <si>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</si>
  <si>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</si>
  <si>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</si>
  <si>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</si>
  <si>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</si>
  <si>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</si>
  <si>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</si>
  <si>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</si>
  <si>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</si>
  <si>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</si>
  <si>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</si>
  <si>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</si>
  <si>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</si>
  <si>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</si>
  <si>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</si>
  <si>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</si>
  <si>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</si>
  <si>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</si>
  <si>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</si>
  <si>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</si>
  <si>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</si>
  <si>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</si>
  <si>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</si>
  <si>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</si>
  <si>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</si>
  <si>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</si>
  <si>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</si>
  <si>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</si>
  <si>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</si>
  <si>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</si>
  <si>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</si>
  <si>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</si>
  <si>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</si>
  <si>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</si>
  <si>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</si>
  <si>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</si>
  <si>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</si>
  <si>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</si>
  <si>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</si>
  <si>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</si>
  <si>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</si>
  <si>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</si>
  <si>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</si>
  <si>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</si>
  <si>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</si>
  <si>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</si>
  <si>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</si>
  <si>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</si>
  <si>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</si>
  <si>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</si>
  <si>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</si>
  <si>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</si>
  <si>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</si>
  <si>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</si>
  <si>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</si>
  <si>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</si>
  <si>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</si>
  <si>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</si>
  <si>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</si>
  <si>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</si>
  <si>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</si>
  <si>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</si>
  <si>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</si>
  <si>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</si>
  <si>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</si>
  <si>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</si>
  <si>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</si>
  <si>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</si>
  <si>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</si>
  <si>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</si>
  <si>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</si>
  <si>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</si>
  <si>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</si>
  <si>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</si>
  <si>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</si>
  <si>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</si>
  <si>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</si>
  <si>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</si>
  <si>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</si>
  <si>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</si>
  <si>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</si>
  <si>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</si>
  <si>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</si>
  <si>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</si>
  <si>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</si>
  <si>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</si>
  <si>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</si>
  <si>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</si>
  <si>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</si>
  <si>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</si>
  <si>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</si>
  <si>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</si>
  <si>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</si>
  <si>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</si>
  <si>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</si>
  <si>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</si>
  <si>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</si>
  <si>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</si>
  <si>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</si>
  <si>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</si>
  <si>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</si>
  <si>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</si>
  <si>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</si>
  <si>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</si>
  <si>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</si>
  <si>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</si>
  <si>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</si>
  <si>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</si>
  <si>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</si>
  <si>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</si>
  <si>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</si>
  <si>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</si>
  <si>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</si>
  <si>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</si>
  <si>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</si>
  <si>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</si>
  <si>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</si>
  <si>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</si>
  <si>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</si>
  <si>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</si>
  <si>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</si>
  <si>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</si>
  <si>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</si>
  <si>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</si>
  <si>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</si>
  <si>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</si>
  <si>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</si>
  <si>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</si>
  <si>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</si>
  <si>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</si>
  <si>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</si>
  <si>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</si>
  <si>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</si>
  <si>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</si>
  <si>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</si>
  <si>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</si>
  <si>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</si>
  <si>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</si>
  <si>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</si>
  <si>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</si>
  <si>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</si>
  <si>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</si>
  <si>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</si>
  <si>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</si>
  <si>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</si>
  <si>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</si>
  <si>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</si>
  <si>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</si>
  <si>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</si>
  <si>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</si>
  <si>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</si>
  <si>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</si>
  <si>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</si>
  <si>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</si>
  <si>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</si>
  <si>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</si>
  <si>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</si>
  <si>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</si>
  <si>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</si>
  <si>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</si>
  <si>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</si>
  <si>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</si>
  <si>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</si>
  <si>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</si>
  <si>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</si>
  <si>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</si>
  <si>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</si>
  <si>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</si>
  <si>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</si>
  <si>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</si>
  <si>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</si>
  <si>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</si>
  <si>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</si>
  <si>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</si>
  <si>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</si>
  <si>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</si>
  <si>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</si>
  <si>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</si>
  <si>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</si>
  <si>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</si>
  <si>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</si>
  <si>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</si>
  <si>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</si>
  <si>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</si>
  <si>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</si>
  <si>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</si>
  <si>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</si>
  <si>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</si>
  <si>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</si>
  <si>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</si>
  <si>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</si>
  <si>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</si>
  <si>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</si>
  <si>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</si>
  <si>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</si>
  <si>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</si>
  <si>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</si>
  <si>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</si>
  <si>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</si>
  <si>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</si>
  <si>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</si>
  <si>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</si>
  <si>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</si>
  <si>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</si>
  <si>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</si>
  <si>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</si>
  <si>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</si>
  <si>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</si>
  <si>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</si>
  <si>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</si>
  <si>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</si>
  <si>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</si>
  <si>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</si>
  <si>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</si>
  <si>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</si>
  <si>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</si>
  <si>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</si>
  <si>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</si>
  <si>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</si>
  <si>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</si>
  <si>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</si>
  <si>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</si>
  <si>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</si>
  <si>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</si>
  <si>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</si>
  <si>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</si>
  <si>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</si>
  <si>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</si>
  <si>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</si>
  <si>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</si>
  <si>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</si>
  <si>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</si>
  <si>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</si>
  <si>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</si>
  <si>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</si>
  <si>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</si>
  <si>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</si>
  <si>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</si>
  <si>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</si>
  <si>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</si>
  <si>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</si>
  <si>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</si>
  <si>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</si>
  <si>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</si>
  <si>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</si>
  <si>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</si>
  <si>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</si>
  <si>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</si>
  <si>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</si>
  <si>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</si>
  <si>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</si>
  <si>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</si>
  <si>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</si>
  <si>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</si>
  <si>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</si>
  <si>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</si>
  <si>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</si>
  <si>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</si>
  <si>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</si>
  <si>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</si>
  <si>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</si>
  <si>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</si>
  <si>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</si>
  <si>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</si>
  <si>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</si>
  <si>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</si>
  <si>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</si>
  <si>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</si>
  <si>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</si>
  <si>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</si>
  <si>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</si>
  <si>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</si>
  <si>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</si>
  <si>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</si>
  <si>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</si>
  <si>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</si>
  <si>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</si>
  <si>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</si>
  <si>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</si>
  <si>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</si>
  <si>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</si>
  <si>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</si>
  <si>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</si>
  <si>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</si>
  <si>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</si>
  <si>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</si>
  <si>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</si>
  <si>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</si>
  <si>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</si>
  <si>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</si>
  <si>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</si>
  <si>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</si>
  <si>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</si>
  <si>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</si>
  <si>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</si>
  <si>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</si>
  <si>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</si>
  <si>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</si>
  <si>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</si>
  <si>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</si>
  <si>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</si>
  <si>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</si>
  <si>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</si>
  <si>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</si>
  <si>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</si>
  <si>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</si>
  <si>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</si>
  <si>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</si>
  <si>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</si>
  <si>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</si>
  <si>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</si>
  <si>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</si>
  <si>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</si>
  <si>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</si>
  <si>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</si>
  <si>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</si>
  <si>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</si>
  <si>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</si>
  <si>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</si>
  <si>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</si>
  <si>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</si>
  <si>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</si>
  <si>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</si>
  <si>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</si>
  <si>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</si>
  <si>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</si>
  <si>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</si>
  <si>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</si>
  <si>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</si>
  <si>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</si>
  <si>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</si>
  <si>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</si>
  <si>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</si>
  <si>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</si>
  <si>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</si>
  <si>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</si>
  <si>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</si>
  <si>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</si>
  <si>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</si>
  <si>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</si>
  <si>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</si>
  <si>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</si>
  <si>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</si>
  <si>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</si>
  <si>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</si>
  <si>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</si>
  <si>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</si>
  <si>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</si>
  <si>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</si>
  <si>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</si>
  <si>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</si>
  <si>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</si>
  <si>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</si>
  <si>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</si>
  <si>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</si>
  <si>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</si>
  <si>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</si>
  <si>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</si>
  <si>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</si>
  <si>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</si>
  <si>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</si>
  <si>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</si>
  <si>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</si>
  <si>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</si>
  <si>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</si>
  <si>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</si>
  <si>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</si>
  <si>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</si>
  <si>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</si>
  <si>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</si>
  <si>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</si>
  <si>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</si>
  <si>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</si>
  <si>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</si>
  <si>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</si>
  <si>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</si>
  <si>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</si>
  <si>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</si>
  <si>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</si>
  <si>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</si>
  <si>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</si>
  <si>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</si>
  <si>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</si>
  <si>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</si>
  <si>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</si>
  <si>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</si>
  <si>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</si>
  <si>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</si>
  <si>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</si>
  <si>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</si>
  <si>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</si>
  <si>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</si>
  <si>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</si>
  <si>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</si>
  <si>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</si>
  <si>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</si>
  <si>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</si>
  <si>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</si>
  <si>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</si>
  <si>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</si>
  <si>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</si>
  <si>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</si>
  <si>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</si>
  <si>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</si>
  <si>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</si>
  <si>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</si>
  <si>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</si>
  <si>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</si>
  <si>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</si>
  <si>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</si>
  <si>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</si>
  <si>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</si>
  <si>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</si>
  <si>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</si>
  <si>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</si>
  <si>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</si>
  <si>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</si>
  <si>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</si>
  <si>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</si>
  <si>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</si>
  <si>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</si>
  <si>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</si>
  <si>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</si>
  <si>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</si>
  <si>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</si>
  <si>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</si>
  <si>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</si>
  <si>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</si>
  <si>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</si>
  <si>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</si>
  <si>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</si>
  <si>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</si>
  <si>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</si>
  <si>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</si>
  <si>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</si>
  <si>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</si>
  <si>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</si>
  <si>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</si>
  <si>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</si>
  <si>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</si>
  <si>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</si>
  <si>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</si>
  <si>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</si>
  <si>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</si>
  <si>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</si>
  <si>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</si>
  <si>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</si>
  <si>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</si>
  <si>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</si>
  <si>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</si>
  <si>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</si>
  <si>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</si>
  <si>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</si>
  <si>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</si>
  <si>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</si>
  <si>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</si>
  <si>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</si>
  <si>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</si>
  <si>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</si>
  <si>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</si>
  <si>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</si>
  <si>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</si>
  <si>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</si>
  <si>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</si>
  <si>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</si>
  <si>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</si>
  <si>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</si>
  <si>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</si>
  <si>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</si>
  <si>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</si>
  <si>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</si>
  <si>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</si>
  <si>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</si>
  <si>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</si>
  <si>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</si>
  <si>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</si>
  <si>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</si>
  <si>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</si>
  <si>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</si>
  <si>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</si>
  <si>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</si>
  <si>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</si>
  <si>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</si>
  <si>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</si>
  <si>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</si>
  <si>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</si>
  <si>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</si>
  <si>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</si>
  <si>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</si>
  <si>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</si>
  <si>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</si>
  <si>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</si>
  <si>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</si>
  <si>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</si>
  <si>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</si>
  <si>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</si>
  <si>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</si>
  <si>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</si>
  <si>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</si>
  <si>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</si>
  <si>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</si>
  <si>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</si>
  <si>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</si>
  <si>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</si>
  <si>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</si>
  <si>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</si>
  <si>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</si>
  <si>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</si>
  <si>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</si>
  <si>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</si>
  <si>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</si>
  <si>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</si>
  <si>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</si>
  <si>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</si>
  <si>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</si>
  <si>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</si>
  <si>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</si>
  <si>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</si>
  <si>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</si>
  <si>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</si>
  <si>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</si>
  <si>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</si>
  <si>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</si>
  <si>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</si>
  <si>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</si>
  <si>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</si>
  <si>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</si>
  <si>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</si>
  <si>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</si>
  <si>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</si>
  <si>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</si>
  <si>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</si>
  <si>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</si>
  <si>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</si>
  <si>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</si>
  <si>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</si>
  <si>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</si>
  <si>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</si>
  <si>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</si>
  <si>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</si>
  <si>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</si>
  <si>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</si>
  <si>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</si>
  <si>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</si>
  <si>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</si>
  <si>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</si>
  <si>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</si>
  <si>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</si>
  <si>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</si>
  <si>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</si>
  <si>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</si>
  <si>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</si>
  <si>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</si>
  <si>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</si>
  <si>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</si>
  <si>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</si>
  <si>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</si>
  <si>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</si>
  <si>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</si>
  <si>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</si>
  <si>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</si>
  <si>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</si>
  <si>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</si>
  <si>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</si>
  <si>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</si>
  <si>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</si>
  <si>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</si>
  <si>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</si>
  <si>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</si>
  <si>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</si>
  <si>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</si>
  <si>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</si>
  <si>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</si>
  <si>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</si>
  <si>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</si>
  <si>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</si>
  <si>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</si>
  <si>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</si>
  <si>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</si>
  <si>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</si>
  <si>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</si>
  <si>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</si>
  <si>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</si>
  <si>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</si>
  <si>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</si>
  <si>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</si>
  <si>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</si>
  <si>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</si>
  <si>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</si>
  <si>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</si>
  <si>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</si>
  <si>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</si>
  <si>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</si>
  <si>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</si>
  <si>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</si>
  <si>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</si>
  <si>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</si>
  <si>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</si>
  <si>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</si>
  <si>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</si>
  <si>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</si>
  <si>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</si>
  <si>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</si>
  <si>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</si>
  <si>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</si>
  <si>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</si>
  <si>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</si>
  <si>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</si>
  <si>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</si>
  <si>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</si>
  <si>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</si>
  <si>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</si>
  <si>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</si>
  <si>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</si>
  <si>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</si>
  <si>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</si>
  <si>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</si>
  <si>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</si>
  <si>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</si>
  <si>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</si>
  <si>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</si>
  <si>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</si>
  <si>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</si>
  <si>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</si>
  <si>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</si>
  <si>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</si>
  <si>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</si>
  <si>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</si>
  <si>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</si>
  <si>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</si>
  <si>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</si>
  <si>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</si>
  <si>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</si>
  <si>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</si>
  <si>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</si>
  <si>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</si>
  <si>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</si>
  <si>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</si>
  <si>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</si>
  <si>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</si>
  <si>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</si>
  <si>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</si>
  <si>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</si>
  <si>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</si>
  <si>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</si>
  <si>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</si>
  <si>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</si>
  <si>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</si>
  <si>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</si>
  <si>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</si>
  <si>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</si>
  <si>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</si>
  <si>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</si>
  <si>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</si>
  <si>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</si>
  <si>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</si>
  <si>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</si>
  <si>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</si>
  <si>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</si>
  <si>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</si>
  <si>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</si>
  <si>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</si>
  <si>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</si>
  <si>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</si>
  <si>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</si>
  <si>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</si>
  <si>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</si>
  <si>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</si>
  <si>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</si>
  <si>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</si>
  <si>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</si>
  <si>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</si>
  <si>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</si>
  <si>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</si>
  <si>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</si>
  <si>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</si>
  <si>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</si>
  <si>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</si>
  <si>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</si>
  <si>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</si>
  <si>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</si>
  <si>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</si>
  <si>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</si>
  <si>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</si>
  <si>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</si>
  <si>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</si>
  <si>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</si>
  <si>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</si>
  <si>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</si>
  <si>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</si>
  <si>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</si>
  <si>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</si>
  <si>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</si>
  <si>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</si>
  <si>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</si>
  <si>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</si>
  <si>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</si>
  <si>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</si>
  <si>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</si>
  <si>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</si>
  <si>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</si>
  <si>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</si>
  <si>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</si>
  <si>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</si>
  <si>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</si>
  <si>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</si>
  <si>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</si>
  <si>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</si>
  <si>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</si>
  <si>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</si>
  <si>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</si>
  <si>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</si>
  <si>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</si>
  <si>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</si>
  <si>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</si>
  <si>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</si>
  <si>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</si>
  <si>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</si>
  <si>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</si>
  <si>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</si>
  <si>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</si>
  <si>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</si>
  <si>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</si>
  <si>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</si>
  <si>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</si>
  <si>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</si>
  <si>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</si>
  <si>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</si>
  <si>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</si>
  <si>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</si>
  <si>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</si>
  <si>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</si>
  <si>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</si>
  <si>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</si>
  <si>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</si>
  <si>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</si>
  <si>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</si>
  <si>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</si>
  <si>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</si>
  <si>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</si>
  <si>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</si>
  <si>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</si>
  <si>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</si>
  <si>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</si>
  <si>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</si>
  <si>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</si>
  <si>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</si>
  <si>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</si>
  <si>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</si>
  <si>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</si>
  <si>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</si>
  <si>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</si>
  <si>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</si>
  <si>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</si>
  <si>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</si>
  <si>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</si>
  <si>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</si>
  <si>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</si>
  <si>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</si>
  <si>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</si>
  <si>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</si>
  <si>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</si>
  <si>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</si>
  <si>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</si>
  <si>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</si>
  <si>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</si>
  <si>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</si>
  <si>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</si>
  <si>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</si>
  <si>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</si>
  <si>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</si>
  <si>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</si>
  <si>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</si>
  <si>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</si>
  <si>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</si>
  <si>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</si>
  <si>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</si>
  <si>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</si>
  <si>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</si>
  <si>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</si>
  <si>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</si>
  <si>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</si>
  <si>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</si>
  <si>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</si>
  <si>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</si>
  <si>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</si>
  <si>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</si>
  <si>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</si>
  <si>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</si>
  <si>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</si>
  <si>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</si>
  <si>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</si>
  <si>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</si>
  <si>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</si>
  <si>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</si>
  <si>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</si>
  <si>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</si>
  <si>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</si>
  <si>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</si>
  <si>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</si>
  <si>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</si>
  <si>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</si>
  <si>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</si>
  <si>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</si>
  <si>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</si>
  <si>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</si>
  <si>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</si>
  <si>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</si>
  <si>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</si>
  <si>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</si>
  <si>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</si>
  <si>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</si>
  <si>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</si>
  <si>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</si>
  <si>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</si>
  <si>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</si>
  <si>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</si>
  <si>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</si>
  <si>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</si>
  <si>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</si>
  <si>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</si>
  <si>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</si>
  <si>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</si>
  <si>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</si>
  <si>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</si>
  <si>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</si>
  <si>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</si>
  <si>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</si>
  <si>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</si>
  <si>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</si>
  <si>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</si>
  <si>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</si>
  <si>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</si>
  <si>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</si>
  <si>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</si>
  <si>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</si>
  <si>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</si>
  <si>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</si>
  <si>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</si>
  <si>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</si>
  <si>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</si>
  <si>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</si>
  <si>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</si>
  <si>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</si>
  <si>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</si>
  <si>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</si>
  <si>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</si>
  <si>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</si>
  <si>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</si>
  <si>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</si>
  <si>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</si>
  <si>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</si>
  <si>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</si>
  <si>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</si>
  <si>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</si>
  <si>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</si>
  <si>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</si>
  <si>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</si>
  <si>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</si>
  <si>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</si>
  <si>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</si>
  <si>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</si>
  <si>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</si>
  <si>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</si>
  <si>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</si>
  <si>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</si>
  <si>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</si>
  <si>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</si>
  <si>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</si>
  <si>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</si>
  <si>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</si>
  <si>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</si>
  <si>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</si>
  <si>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</si>
  <si>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</si>
  <si>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</si>
  <si>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</si>
  <si>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</si>
  <si>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</si>
  <si>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</si>
  <si>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</si>
  <si>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</si>
  <si>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</si>
  <si>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</si>
  <si>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</si>
  <si>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</si>
  <si>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</si>
  <si>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</si>
  <si>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</si>
  <si>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</si>
  <si>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</si>
  <si>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</si>
  <si>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</si>
  <si>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</si>
  <si>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</si>
  <si>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</si>
  <si>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</si>
  <si>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</si>
  <si>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</si>
  <si>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</si>
  <si>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</si>
  <si>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</si>
  <si>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</si>
  <si>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</si>
  <si>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</si>
  <si>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</si>
  <si>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</si>
  <si>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</si>
  <si>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</si>
  <si>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</si>
  <si>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</si>
  <si>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</si>
  <si>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</si>
  <si>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</si>
  <si>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</si>
  <si>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</si>
  <si>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</si>
  <si>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</si>
  <si>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</si>
  <si>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</si>
  <si>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</si>
  <si>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</si>
  <si>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</si>
  <si>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</si>
  <si>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</si>
  <si>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</si>
  <si>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</si>
  <si>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</si>
  <si>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</si>
  <si>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</si>
  <si>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</si>
  <si>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</si>
  <si>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</si>
  <si>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</si>
  <si>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</si>
  <si>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</si>
  <si>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</si>
  <si>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</si>
  <si>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</si>
  <si>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</si>
  <si>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</si>
  <si>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</si>
  <si>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</si>
  <si>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</si>
  <si>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</si>
  <si>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</si>
  <si>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</si>
  <si>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</si>
  <si>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</si>
  <si>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</si>
  <si>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</si>
  <si>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</si>
  <si>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</si>
  <si>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</si>
  <si>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</si>
  <si>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</si>
  <si>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</si>
  <si>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</si>
  <si>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</si>
  <si>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</si>
  <si>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</si>
  <si>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</si>
  <si>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</si>
  <si>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</si>
  <si>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</si>
  <si>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</si>
  <si>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</si>
  <si>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</si>
  <si>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</si>
  <si>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</si>
  <si>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</si>
  <si>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</si>
  <si>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</si>
  <si>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</si>
  <si>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</si>
  <si>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</si>
  <si>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</si>
  <si>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</si>
  <si>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</si>
  <si>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</si>
  <si>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</si>
  <si>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</si>
  <si>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</si>
  <si>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</si>
  <si>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</si>
  <si>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</si>
  <si>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</si>
  <si>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</si>
  <si>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</si>
  <si>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</si>
  <si>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</si>
  <si>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</si>
  <si>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</si>
  <si>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</si>
  <si>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</si>
  <si>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</si>
  <si>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</si>
  <si>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</si>
  <si>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</si>
  <si>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</si>
  <si>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</si>
  <si>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</si>
  <si>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</si>
  <si>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</si>
  <si>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</si>
  <si>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</si>
  <si>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</si>
  <si>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</si>
  <si>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</si>
  <si>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</si>
  <si>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</si>
  <si>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</si>
  <si>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</si>
  <si>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</si>
  <si>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</si>
  <si>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</si>
  <si>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</si>
  <si>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</si>
  <si>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</si>
  <si>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</si>
  <si>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</si>
  <si>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</si>
  <si>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</si>
  <si>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</si>
  <si>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</si>
  <si>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</si>
  <si>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</si>
  <si>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</si>
  <si>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</si>
  <si>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</si>
  <si>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</si>
  <si>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</si>
  <si>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</si>
  <si>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</si>
  <si>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</si>
  <si>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</si>
  <si>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</si>
  <si>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</si>
  <si>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</si>
  <si>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</si>
  <si>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</si>
  <si>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</si>
  <si>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</si>
  <si>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</si>
  <si>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</si>
  <si>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</si>
  <si>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</si>
  <si>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</si>
  <si>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</si>
  <si>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</si>
  <si>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</si>
  <si>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</si>
  <si>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</si>
  <si>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</si>
  <si>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</si>
  <si>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</si>
  <si>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</si>
  <si>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</si>
  <si>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</si>
  <si>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</si>
  <si>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</si>
  <si>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</si>
  <si>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</si>
  <si>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</si>
  <si>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</si>
  <si>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</si>
  <si>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</si>
  <si>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</si>
  <si>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</si>
  <si>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</si>
  <si>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</si>
  <si>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</si>
  <si>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</si>
  <si>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</si>
  <si>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</si>
  <si>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</si>
  <si>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</si>
  <si>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</si>
  <si>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</si>
  <si>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</si>
  <si>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</si>
  <si>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</si>
  <si>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</si>
  <si>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</si>
  <si>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</si>
  <si>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</si>
  <si>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</si>
  <si>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</si>
  <si>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</si>
  <si>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</si>
  <si>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</si>
  <si>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</si>
  <si>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</si>
  <si>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</si>
  <si>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</si>
  <si>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</si>
  <si>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</si>
  <si>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</si>
  <si>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</si>
  <si>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</si>
  <si>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</si>
  <si>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</si>
  <si>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</si>
  <si>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</si>
  <si>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</si>
  <si>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</si>
  <si>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</si>
  <si>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</si>
  <si>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</si>
  <si>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</si>
  <si>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</si>
  <si>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</si>
  <si>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</si>
  <si>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</si>
  <si>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</si>
  <si>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</si>
  <si>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</si>
  <si>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</si>
  <si>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</si>
  <si>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</si>
  <si>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</si>
  <si>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</si>
  <si>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</si>
  <si>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</si>
  <si>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</si>
  <si>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</si>
  <si>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</si>
  <si>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</si>
  <si>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</si>
  <si>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</si>
  <si>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</si>
  <si>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</si>
  <si>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</si>
  <si>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</si>
  <si>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</si>
  <si>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</si>
  <si>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</si>
  <si>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</si>
  <si>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</si>
  <si>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</si>
  <si>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</si>
  <si>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</si>
  <si>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</si>
  <si>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</si>
  <si>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</si>
  <si>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</si>
  <si>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</si>
  <si>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</si>
  <si>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</si>
  <si>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</si>
  <si>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</si>
  <si>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</si>
  <si>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</si>
  <si>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</si>
  <si>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</si>
  <si>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</si>
  <si>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</si>
  <si>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</si>
  <si>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</si>
  <si>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</si>
  <si>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</si>
  <si>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</si>
  <si>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</si>
  <si>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</si>
  <si>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</si>
  <si>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</si>
  <si>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</si>
  <si>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</si>
  <si>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</si>
  <si>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</si>
  <si>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</si>
  <si>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</si>
  <si>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</si>
  <si>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</si>
  <si>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</si>
  <si>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</si>
  <si>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</si>
  <si>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</si>
  <si>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</si>
  <si>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</si>
  <si>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</si>
  <si>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</si>
  <si>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</si>
  <si>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</si>
  <si>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</si>
  <si>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</si>
  <si>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</si>
  <si>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</si>
  <si>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</si>
  <si>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</si>
  <si>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</si>
  <si>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</si>
  <si>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</si>
  <si>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</si>
  <si>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</si>
  <si>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</si>
  <si>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</si>
  <si>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</si>
  <si>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</si>
  <si>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</si>
  <si>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</si>
  <si>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</si>
  <si>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</si>
  <si>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</si>
  <si>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</si>
  <si>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</si>
  <si>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</si>
  <si>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</si>
  <si>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</si>
  <si>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</si>
  <si>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</si>
  <si>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</si>
  <si>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</si>
  <si>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</si>
  <si>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</si>
  <si>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</si>
  <si>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</si>
  <si>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</si>
  <si>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</si>
  <si>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</si>
  <si>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</si>
  <si>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</si>
  <si>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</si>
  <si>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</si>
  <si>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</si>
  <si>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</si>
  <si>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</si>
  <si>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</si>
  <si>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</si>
  <si>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</si>
  <si>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</si>
  <si>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</si>
  <si>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</si>
  <si>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</si>
  <si>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</si>
  <si>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</si>
  <si>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</si>
  <si>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</si>
  <si>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</si>
  <si>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</si>
  <si>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</si>
  <si>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</si>
  <si>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</si>
  <si>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</si>
  <si>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</si>
  <si>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</si>
  <si>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</si>
  <si>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</si>
  <si>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</si>
  <si>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</si>
  <si>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</si>
  <si>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</si>
  <si>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</si>
  <si>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</si>
  <si>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</si>
  <si>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</si>
  <si>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</si>
  <si>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</si>
  <si>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</si>
  <si>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</si>
  <si>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</si>
  <si>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</si>
  <si>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</si>
  <si>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</si>
  <si>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</si>
  <si>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</si>
  <si>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</si>
  <si>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</si>
  <si>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</si>
  <si>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</si>
  <si>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</si>
  <si>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</si>
  <si>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</si>
  <si>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</si>
  <si>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</si>
  <si>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</si>
  <si>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</si>
  <si>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</si>
  <si>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</si>
  <si>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</si>
  <si>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</si>
  <si>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</si>
  <si>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</si>
  <si>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</si>
  <si>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</si>
  <si>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</si>
  <si>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</si>
  <si>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</si>
  <si>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</si>
  <si>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</si>
  <si>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</si>
  <si>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</si>
  <si>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</si>
  <si>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</si>
  <si>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</si>
  <si>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</si>
  <si>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</si>
  <si>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</si>
  <si>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</si>
  <si>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</si>
  <si>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</si>
  <si>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</si>
  <si>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</si>
  <si>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</si>
  <si>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</si>
  <si>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</si>
  <si>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</si>
  <si>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</si>
  <si>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</si>
  <si>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</si>
  <si>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</si>
  <si>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</si>
  <si>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</si>
  <si>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</si>
  <si>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</si>
  <si>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</si>
  <si>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</si>
  <si>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</si>
  <si>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</si>
  <si>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</si>
  <si>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</si>
  <si>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</si>
  <si>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</si>
  <si>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</si>
  <si>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</si>
  <si>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</si>
  <si>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</si>
  <si>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</si>
  <si>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</si>
  <si>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</si>
  <si>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</si>
  <si>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</si>
  <si>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</si>
  <si>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</si>
  <si>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</si>
  <si>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</si>
  <si>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</si>
  <si>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</si>
  <si>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</si>
  <si>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</si>
  <si>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</si>
  <si>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</si>
  <si>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</si>
  <si>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</si>
  <si>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</si>
  <si>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</si>
  <si>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</si>
  <si>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</si>
  <si>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</si>
  <si>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</si>
  <si>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</si>
  <si>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</si>
  <si>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</si>
  <si>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</si>
  <si>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</si>
  <si>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</si>
  <si>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</si>
  <si>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</si>
  <si>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</si>
  <si>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</si>
  <si>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</si>
  <si>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</si>
  <si>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</si>
  <si>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</si>
  <si>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</si>
  <si>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</si>
  <si>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</si>
  <si>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</si>
  <si>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</si>
  <si>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</si>
  <si>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</si>
  <si>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</si>
  <si>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</si>
  <si>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</si>
  <si>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</si>
  <si>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</si>
  <si>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</si>
  <si>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</si>
  <si>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</si>
  <si>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</si>
  <si>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</si>
  <si>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</si>
  <si>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</si>
  <si>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</si>
  <si>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</si>
  <si>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</si>
  <si>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</si>
  <si>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</si>
  <si>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</si>
  <si>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</si>
  <si>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</si>
  <si>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</si>
  <si>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</si>
  <si>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</si>
  <si>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</si>
  <si>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</si>
  <si>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</si>
  <si>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</si>
  <si>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</si>
  <si>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</si>
  <si>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</si>
  <si>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</si>
  <si>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</si>
  <si>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</si>
  <si>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</si>
  <si>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</si>
  <si>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</si>
  <si>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</si>
  <si>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</si>
  <si>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</si>
  <si>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</si>
  <si>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</si>
  <si>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</si>
  <si>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</si>
  <si>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</si>
  <si>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</si>
  <si>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</si>
  <si>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</si>
  <si>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</si>
  <si>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</si>
  <si>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</si>
  <si>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</si>
  <si>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</si>
  <si>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</si>
  <si>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</si>
  <si>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</si>
  <si>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</si>
  <si>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</si>
  <si>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</si>
  <si>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</si>
  <si>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</si>
  <si>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</si>
  <si>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</si>
  <si>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</si>
  <si>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</si>
  <si>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</si>
  <si>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</si>
  <si>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</si>
  <si>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</si>
  <si>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</si>
  <si>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</si>
  <si>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</si>
  <si>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</si>
  <si>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</si>
  <si>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</si>
  <si>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</si>
  <si>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</si>
  <si>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</si>
  <si>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</si>
  <si>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</si>
  <si>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</si>
  <si>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</si>
  <si>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</si>
  <si>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</si>
  <si>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</si>
  <si>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</si>
  <si>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</si>
  <si>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</si>
  <si>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</si>
  <si>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</si>
  <si>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</si>
  <si>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</si>
  <si>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</si>
  <si>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</si>
  <si>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</si>
  <si>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</si>
  <si>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</si>
  <si>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</si>
  <si>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</si>
  <si>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</si>
  <si>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</si>
  <si>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</si>
  <si>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</si>
  <si>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</si>
  <si>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</si>
  <si>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</si>
  <si>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</si>
  <si>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</si>
  <si>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</si>
  <si>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</si>
  <si>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</si>
  <si>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</si>
  <si>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</si>
  <si>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</si>
  <si>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</si>
  <si>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</si>
  <si>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</si>
  <si>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</si>
  <si>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</si>
  <si>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</si>
  <si>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</si>
  <si>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</si>
  <si>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</si>
  <si>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</si>
  <si>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</si>
  <si>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</si>
  <si>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</si>
  <si>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</si>
  <si>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</si>
  <si>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</si>
  <si>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</si>
  <si>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</si>
  <si>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</si>
  <si>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</si>
  <si>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</si>
  <si>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</si>
  <si>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</si>
  <si>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</si>
  <si>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</si>
  <si>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</si>
  <si>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</si>
  <si>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</si>
  <si>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</si>
  <si>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</si>
  <si>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</si>
  <si>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</si>
  <si>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</si>
  <si>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</si>
  <si>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</si>
  <si>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</si>
  <si>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</si>
  <si>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</si>
  <si>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</si>
  <si>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</si>
  <si>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</si>
  <si>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</si>
  <si>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</si>
  <si>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</si>
  <si>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</si>
  <si>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</si>
  <si>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</si>
  <si>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</si>
  <si>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</si>
  <si>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</si>
  <si>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</si>
  <si>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</si>
  <si>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</si>
  <si>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</si>
  <si>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</si>
  <si>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</si>
  <si>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</si>
  <si>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</si>
  <si>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</si>
  <si>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</si>
  <si>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</si>
  <si>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</si>
  <si>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</si>
  <si>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</si>
  <si>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</si>
  <si>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</si>
  <si>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</si>
  <si>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</si>
  <si>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</si>
  <si>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</si>
  <si>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</si>
  <si>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</si>
  <si>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</si>
  <si>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</si>
  <si>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</si>
  <si>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</si>
  <si>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</si>
  <si>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</si>
  <si>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</si>
  <si>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</si>
  <si>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</si>
  <si>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</si>
  <si>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</si>
  <si>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</si>
  <si>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</si>
  <si>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</si>
  <si>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</si>
  <si>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</si>
  <si>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</si>
  <si>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</si>
  <si>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</si>
  <si>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</si>
  <si>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</si>
  <si>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</si>
  <si>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</si>
  <si>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</si>
  <si>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</si>
  <si>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</si>
  <si>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</si>
  <si>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</si>
  <si>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</si>
  <si>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</si>
  <si>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</si>
  <si>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</si>
  <si>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</si>
  <si>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</si>
  <si>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</si>
  <si>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</si>
  <si>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</si>
  <si>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</si>
  <si>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</si>
  <si>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</si>
  <si>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</si>
  <si>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</si>
  <si>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</si>
  <si>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</si>
  <si>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</si>
  <si>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</si>
  <si>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</si>
  <si>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</si>
  <si>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</si>
  <si>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</si>
  <si>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</si>
  <si>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</si>
  <si>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</si>
  <si>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</si>
  <si>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</si>
  <si>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</si>
  <si>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</si>
  <si>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</si>
  <si>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</si>
  <si>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</si>
  <si>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</si>
  <si>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</si>
  <si>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</si>
  <si>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</si>
  <si>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</si>
  <si>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</si>
  <si>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</si>
  <si>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</si>
  <si>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</si>
  <si>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</si>
  <si>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</si>
  <si>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</si>
  <si>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</si>
  <si>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</si>
  <si>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</si>
  <si>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</si>
  <si>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</si>
  <si>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</si>
  <si>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</si>
  <si>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</si>
  <si>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</si>
  <si>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</si>
  <si>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</si>
  <si>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</si>
  <si>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</si>
  <si>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</si>
  <si>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</si>
  <si>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</si>
  <si>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</si>
  <si>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</si>
  <si>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</si>
  <si>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</si>
  <si>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</si>
  <si>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</si>
  <si>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</si>
  <si>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</si>
  <si>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</si>
  <si>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</si>
  <si>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</si>
  <si>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</si>
  <si>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</si>
  <si>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</si>
  <si>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</si>
  <si>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</si>
  <si>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</si>
  <si>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</si>
  <si>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</si>
  <si>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</si>
  <si>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</si>
  <si>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</si>
  <si>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</si>
  <si>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</si>
  <si>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</si>
  <si>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</si>
  <si>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</si>
  <si>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</si>
  <si>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</si>
  <si>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</si>
  <si>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</si>
  <si>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</si>
  <si>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</si>
  <si>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</si>
  <si>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</si>
  <si>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</si>
  <si>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</si>
  <si>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</si>
  <si>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</si>
  <si>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</si>
  <si>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</si>
  <si>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</si>
  <si>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</si>
  <si>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</si>
  <si>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</si>
  <si>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</si>
  <si>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</si>
  <si>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</si>
  <si>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</si>
  <si>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</si>
  <si>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</si>
  <si>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</si>
  <si>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</si>
  <si>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</si>
  <si>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</si>
  <si>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</si>
  <si>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</si>
  <si>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</si>
  <si>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</si>
  <si>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</si>
  <si>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</si>
  <si>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</si>
  <si>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</si>
  <si>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</si>
  <si>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</si>
  <si>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</si>
  <si>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</si>
  <si>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</si>
  <si>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</si>
  <si>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</si>
  <si>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</si>
  <si>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</si>
  <si>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</si>
  <si>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</si>
  <si>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</si>
  <si>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</si>
  <si>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</si>
  <si>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</si>
  <si>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</si>
  <si>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</si>
  <si>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</si>
  <si>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</si>
  <si>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</si>
  <si>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</si>
  <si>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</si>
  <si>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</si>
  <si>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</si>
  <si>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</si>
  <si>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</si>
  <si>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</si>
  <si>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</si>
  <si>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</si>
  <si>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</si>
  <si>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</si>
  <si>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</si>
  <si>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</si>
  <si>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</si>
  <si>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</si>
  <si>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</si>
  <si>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</si>
  <si>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</si>
  <si>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</si>
  <si>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</si>
  <si>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</si>
  <si>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</si>
  <si>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</si>
  <si>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</si>
  <si>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</si>
  <si>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</si>
  <si>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</si>
  <si>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</si>
  <si>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</si>
  <si>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</si>
  <si>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</si>
  <si>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</si>
  <si>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</si>
  <si>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</si>
  <si>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</si>
  <si>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</si>
  <si>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</si>
  <si>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</si>
  <si>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</si>
  <si>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</si>
  <si>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</si>
  <si>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</si>
  <si>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</si>
  <si>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</si>
  <si>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</si>
  <si>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</si>
  <si>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</si>
  <si>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</si>
  <si>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</si>
  <si>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</si>
  <si>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</si>
  <si>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</si>
  <si>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</si>
  <si>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</si>
  <si>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</si>
  <si>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</si>
  <si>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</si>
  <si>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</si>
  <si>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</si>
  <si>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</si>
  <si>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</si>
  <si>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</si>
  <si>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</si>
  <si>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</si>
  <si>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</si>
  <si>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</si>
  <si>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</si>
  <si>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</si>
  <si>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</si>
  <si>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</si>
  <si>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</si>
  <si>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</si>
  <si>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</si>
  <si>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</si>
  <si>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</si>
  <si>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</si>
  <si>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</si>
  <si>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</si>
  <si>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</si>
  <si>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</si>
  <si>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</si>
  <si>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</si>
  <si>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</si>
  <si>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</si>
  <si>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</si>
  <si>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</si>
  <si>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</si>
  <si>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</si>
  <si>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</si>
  <si>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</si>
  <si>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</si>
  <si>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</si>
  <si>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</si>
  <si>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</si>
  <si>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</si>
  <si>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</si>
  <si>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</si>
  <si>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</si>
  <si>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</si>
  <si>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</si>
  <si>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</si>
  <si>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</si>
  <si>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</si>
  <si>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</si>
  <si>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</si>
  <si>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</si>
  <si>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</si>
  <si>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</si>
  <si>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</si>
  <si>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</si>
  <si>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</si>
  <si>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</si>
  <si>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</si>
  <si>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</si>
  <si>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</si>
  <si>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</si>
  <si>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</si>
  <si>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</si>
  <si>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</si>
  <si>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</si>
  <si>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</si>
  <si>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</si>
  <si>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</si>
  <si>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</si>
  <si>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</si>
  <si>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</si>
  <si>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</si>
  <si>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</si>
  <si>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</si>
  <si>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</si>
  <si>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</si>
  <si>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</si>
  <si>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</si>
  <si>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</si>
  <si>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</si>
  <si>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</si>
  <si>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</si>
  <si>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</si>
  <si>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</si>
  <si>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</si>
  <si>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</si>
  <si>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</si>
  <si>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</si>
  <si>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</si>
  <si>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</si>
  <si>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</si>
  <si>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</si>
  <si>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</si>
  <si>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</si>
  <si>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</si>
  <si>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</si>
  <si>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</si>
  <si>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</si>
  <si>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</si>
  <si>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</si>
  <si>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</si>
  <si>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</si>
  <si>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</si>
  <si>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</si>
  <si>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</si>
  <si>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</si>
  <si>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</si>
  <si>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</si>
  <si>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</si>
  <si>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</si>
  <si>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</si>
  <si>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</si>
  <si>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</si>
  <si>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</si>
  <si>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</si>
  <si>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</si>
  <si>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</si>
  <si>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</si>
  <si>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</si>
  <si>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</si>
  <si>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</si>
  <si>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</si>
  <si>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</si>
  <si>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</si>
  <si>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</si>
  <si>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</si>
  <si>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</si>
  <si>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</si>
  <si>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</si>
  <si>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</si>
  <si>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</si>
  <si>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</si>
  <si>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</si>
  <si>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</si>
  <si>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</si>
  <si>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</si>
  <si>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</si>
  <si>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</si>
  <si>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</si>
  <si>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</si>
  <si>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</si>
  <si>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</si>
  <si>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</si>
  <si>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</si>
  <si>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</si>
  <si>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</si>
  <si>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</si>
  <si>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</si>
  <si>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</si>
  <si>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</si>
  <si>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</si>
  <si>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</si>
  <si>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</si>
  <si>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</si>
  <si>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</si>
  <si>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</si>
  <si>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</si>
  <si>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</si>
  <si>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</si>
  <si>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</si>
  <si>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</si>
  <si>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</si>
  <si>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</si>
  <si>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</si>
  <si>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</si>
  <si>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</si>
  <si>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</si>
  <si>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</si>
  <si>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</si>
  <si>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</si>
  <si>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</si>
  <si>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</si>
  <si>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</si>
  <si>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</si>
  <si>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</si>
  <si>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</si>
  <si>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</si>
  <si>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</si>
  <si>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</si>
  <si>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</si>
  <si>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</si>
  <si>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</si>
  <si>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</si>
  <si>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</si>
  <si>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</si>
  <si>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</si>
  <si>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</si>
  <si>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</si>
  <si>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</si>
  <si>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</si>
  <si>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</si>
  <si>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</si>
  <si>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</si>
  <si>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</si>
  <si>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</si>
  <si>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</si>
  <si>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</si>
  <si>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</si>
  <si>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</si>
  <si>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</si>
  <si>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</si>
  <si>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</si>
  <si>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</si>
  <si>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</si>
  <si>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</si>
  <si>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</si>
  <si>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</si>
  <si>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</si>
  <si>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</si>
  <si>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</si>
  <si>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</si>
  <si>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</si>
  <si>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</si>
  <si>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</si>
  <si>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</si>
  <si>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</si>
  <si>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</si>
  <si>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</si>
  <si>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</si>
  <si>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</si>
  <si>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</si>
  <si>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</si>
  <si>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</si>
  <si>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</si>
  <si>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</si>
  <si>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</si>
  <si>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</si>
  <si>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</si>
  <si>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</si>
  <si>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</si>
  <si>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</si>
  <si>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</si>
  <si>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</si>
  <si>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</si>
  <si>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</si>
  <si>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</si>
  <si>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</si>
  <si>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</si>
  <si>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</si>
  <si>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</si>
  <si>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</si>
  <si>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</si>
  <si>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</si>
  <si>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</si>
  <si>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</si>
  <si>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</si>
  <si>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</si>
  <si>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</si>
  <si>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</si>
  <si>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</si>
  <si>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</si>
  <si>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</si>
  <si>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</si>
  <si>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</si>
  <si>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</si>
  <si>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</si>
  <si>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</si>
  <si>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</si>
  <si>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</si>
  <si>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</si>
  <si>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</si>
  <si>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</si>
  <si>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</si>
  <si>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</si>
  <si>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</si>
  <si>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</si>
  <si>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</si>
  <si>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</si>
  <si>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</si>
  <si>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</si>
  <si>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</si>
  <si>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</si>
  <si>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</si>
  <si>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</si>
  <si>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</si>
  <si>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</si>
  <si>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</si>
  <si>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</si>
  <si>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</si>
  <si>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</si>
  <si>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</si>
  <si>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</si>
  <si>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</si>
  <si>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</si>
  <si>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</si>
  <si>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</si>
  <si>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</si>
  <si>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</si>
  <si>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</si>
  <si>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</si>
  <si>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</si>
  <si>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</si>
  <si>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</si>
  <si>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</si>
  <si>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</si>
  <si>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</si>
  <si>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</si>
  <si>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</si>
  <si>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</si>
  <si>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</si>
  <si>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</si>
  <si>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</si>
  <si>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</si>
  <si>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</si>
  <si>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</si>
  <si>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</si>
  <si>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</si>
  <si>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</si>
  <si>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</si>
  <si>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</si>
  <si>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</si>
  <si>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</si>
  <si>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</si>
  <si>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</si>
  <si>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</si>
  <si>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</si>
  <si>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</si>
  <si>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</si>
  <si>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</si>
  <si>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</si>
  <si>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</si>
  <si>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</si>
  <si>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</si>
  <si>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</si>
  <si>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</si>
  <si>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</si>
  <si>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</si>
  <si>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</si>
  <si>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</si>
  <si>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</si>
  <si>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</si>
  <si>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</si>
  <si>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</si>
  <si>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</si>
  <si>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</si>
  <si>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</si>
  <si>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</si>
  <si>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</si>
  <si>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</si>
  <si>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</si>
  <si>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</si>
  <si>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</si>
  <si>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</si>
  <si>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</si>
  <si>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</si>
  <si>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</si>
  <si>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</si>
  <si>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</si>
  <si>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</si>
  <si>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</si>
  <si>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</si>
  <si>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</si>
  <si>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</si>
  <si>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</si>
  <si>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</si>
  <si>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</si>
  <si>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</si>
  <si>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</si>
  <si>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</si>
  <si>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</si>
  <si>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</si>
  <si>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</si>
  <si>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</si>
  <si>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</si>
  <si>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</si>
  <si>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</si>
  <si>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</si>
  <si>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</si>
  <si>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</si>
  <si>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</si>
  <si>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</si>
  <si>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</si>
  <si>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</si>
  <si>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</si>
  <si>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</si>
  <si>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</si>
  <si>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</si>
  <si>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</si>
  <si>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</si>
  <si>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</si>
  <si>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</si>
  <si>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</si>
  <si>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</si>
  <si>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</si>
  <si>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</si>
  <si>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</si>
  <si>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</si>
  <si>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</si>
  <si>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</si>
  <si>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</si>
  <si>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</si>
  <si>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</si>
  <si>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</si>
  <si>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</si>
  <si>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</si>
  <si>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</si>
  <si>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</si>
  <si>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</si>
  <si>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</si>
  <si>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</si>
  <si>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</si>
  <si>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</si>
  <si>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</si>
  <si>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</si>
  <si>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</si>
  <si>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</si>
  <si>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</si>
  <si>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</si>
  <si>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</si>
  <si>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</si>
  <si>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</si>
  <si>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</si>
  <si>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</si>
  <si>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</si>
  <si>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</si>
  <si>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</si>
  <si>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</si>
  <si>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</si>
  <si>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</si>
  <si>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</si>
  <si>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</si>
  <si>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</si>
  <si>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</si>
  <si>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</si>
  <si>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</si>
  <si>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</si>
  <si>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</si>
  <si>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</si>
  <si>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</si>
  <si>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</si>
  <si>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</si>
  <si>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</si>
  <si>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</si>
  <si>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</si>
  <si>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</si>
  <si>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</si>
  <si>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</si>
  <si>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</si>
  <si>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</si>
  <si>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</si>
  <si>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</si>
  <si>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</si>
  <si>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</si>
  <si>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</si>
  <si>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</si>
  <si>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</si>
  <si>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</si>
  <si>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</si>
  <si>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</si>
  <si>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</si>
  <si>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</si>
  <si>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</si>
  <si>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</si>
  <si>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</si>
  <si>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</si>
  <si>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</si>
  <si>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</si>
  <si>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</si>
  <si>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</si>
  <si>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</si>
  <si>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</si>
  <si>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</si>
  <si>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</si>
  <si>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</si>
  <si>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</si>
  <si>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</si>
  <si>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</si>
  <si>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</si>
  <si>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</si>
  <si>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</si>
  <si>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</si>
  <si>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</si>
  <si>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</si>
  <si>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</si>
  <si>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</si>
  <si>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</si>
  <si>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</si>
  <si>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</si>
  <si>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</si>
  <si>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</si>
  <si>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</si>
  <si>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</si>
  <si>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</si>
  <si>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</si>
  <si>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</si>
  <si>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</si>
  <si>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</si>
  <si>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</si>
  <si>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</si>
  <si>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</si>
  <si>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</si>
  <si>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</si>
  <si>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</si>
  <si>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</si>
  <si>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</si>
  <si>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</si>
  <si>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</si>
  <si>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</si>
  <si>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</si>
  <si>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</si>
  <si>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</si>
  <si>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</si>
  <si>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</si>
  <si>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</si>
  <si>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</si>
  <si>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</si>
  <si>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</si>
  <si>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</si>
  <si>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</si>
  <si>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</si>
  <si>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</si>
  <si>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</si>
  <si>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</si>
  <si>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</si>
  <si>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</si>
  <si>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</si>
  <si>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</si>
  <si>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</si>
  <si>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</si>
  <si>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</si>
  <si>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</si>
  <si>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</si>
  <si>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</si>
  <si>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</si>
  <si>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</si>
  <si>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</si>
  <si>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</si>
  <si>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</si>
  <si>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</si>
  <si>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</si>
  <si>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</si>
  <si>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</si>
  <si>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</si>
  <si>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</si>
  <si>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</si>
  <si>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</si>
  <si>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</si>
  <si>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</si>
  <si>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</si>
  <si>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</si>
  <si>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</si>
  <si>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</si>
  <si>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</si>
  <si>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</si>
  <si>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</si>
  <si>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</si>
  <si>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</si>
  <si>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</si>
  <si>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</si>
  <si>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</si>
  <si>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</si>
  <si>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</si>
  <si>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</si>
  <si>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</si>
  <si>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</si>
  <si>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</si>
  <si>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</si>
  <si>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</si>
  <si>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</si>
  <si>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</si>
  <si>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</si>
  <si>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</si>
  <si>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</si>
  <si>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</si>
  <si>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</si>
  <si>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</si>
  <si>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</si>
  <si>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</si>
  <si>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</si>
  <si>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</si>
  <si>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</si>
  <si>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</si>
  <si>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</si>
  <si>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</si>
  <si>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</si>
  <si>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</si>
  <si>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</si>
  <si>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</si>
  <si>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</si>
  <si>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</si>
  <si>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</si>
  <si>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</si>
  <si>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</si>
  <si>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</si>
  <si>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</si>
  <si>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</si>
  <si>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</si>
  <si>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</si>
  <si>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</si>
  <si>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</si>
  <si>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</si>
  <si>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</si>
  <si>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</si>
  <si>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</si>
  <si>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</si>
  <si>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</si>
  <si>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</si>
  <si>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</si>
  <si>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</si>
  <si>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</si>
  <si>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</si>
  <si>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</si>
  <si>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</si>
  <si>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</si>
  <si>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</si>
  <si>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</si>
  <si>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</si>
  <si>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</si>
  <si>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</si>
  <si>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</si>
  <si>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</si>
  <si>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</si>
  <si>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</si>
  <si>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</si>
  <si>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</si>
  <si>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</si>
  <si>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</si>
  <si>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</si>
  <si>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</si>
  <si>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</si>
  <si>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</si>
  <si>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</si>
  <si>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</si>
  <si>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</si>
  <si>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</si>
  <si>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</si>
  <si>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</si>
  <si>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</si>
  <si>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</si>
  <si>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</si>
  <si>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</si>
  <si>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</si>
  <si>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</si>
  <si>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</si>
  <si>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</si>
  <si>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</si>
  <si>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</si>
  <si>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</si>
  <si>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</si>
  <si>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</si>
  <si>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</si>
  <si>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</si>
  <si>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</si>
  <si>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</si>
  <si>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</si>
  <si>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</si>
  <si>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</si>
  <si>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</si>
  <si>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</si>
  <si>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</si>
  <si>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</si>
  <si>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</si>
  <si>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</si>
  <si>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</si>
  <si>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</si>
  <si>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</si>
  <si>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</si>
  <si>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</si>
  <si>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</si>
  <si>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</si>
  <si>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</si>
  <si>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</si>
  <si>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</si>
  <si>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</si>
  <si>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</si>
  <si>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</si>
  <si>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</si>
  <si>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</si>
  <si>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</si>
  <si>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</si>
  <si>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</si>
  <si>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</si>
  <si>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</si>
  <si>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</si>
  <si>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</si>
  <si>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</si>
  <si>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</si>
  <si>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</si>
  <si>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</si>
  <si>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</si>
  <si>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</si>
  <si>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</si>
  <si>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</si>
  <si>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</si>
  <si>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</si>
  <si>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</si>
  <si>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</si>
  <si>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</si>
  <si>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</si>
  <si>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</si>
  <si>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</si>
  <si>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</si>
  <si>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</si>
  <si>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</si>
  <si>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</si>
  <si>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</si>
  <si>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</si>
  <si>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</si>
  <si>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</si>
  <si>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</si>
  <si>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</si>
  <si>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</si>
  <si>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</si>
  <si>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</si>
  <si>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</si>
  <si>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</si>
  <si>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</si>
  <si>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</si>
  <si>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</si>
  <si>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</si>
  <si>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</si>
  <si>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</si>
  <si>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</si>
  <si>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</si>
  <si>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</si>
  <si>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</si>
  <si>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</si>
  <si>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</si>
  <si>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</si>
  <si>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</si>
  <si>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</si>
  <si>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</si>
  <si>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</si>
  <si>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</si>
  <si>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</si>
  <si>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</si>
  <si>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</si>
  <si>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</si>
  <si>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</si>
  <si>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</si>
  <si>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</si>
  <si>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</si>
  <si>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</si>
  <si>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</si>
  <si>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</si>
  <si>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</si>
  <si>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</si>
  <si>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</si>
  <si>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</si>
  <si>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</si>
  <si>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</si>
  <si>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</si>
  <si>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</si>
  <si>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</si>
  <si>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</si>
  <si>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</si>
  <si>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</si>
  <si>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</si>
  <si>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</si>
  <si>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</si>
  <si>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</si>
  <si>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</si>
  <si>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</si>
  <si>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</si>
  <si>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</si>
  <si>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</si>
  <si>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</si>
  <si>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</si>
  <si>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</si>
  <si>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</si>
  <si>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</si>
  <si>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</si>
  <si>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</si>
  <si>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</si>
  <si>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</si>
  <si>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</si>
  <si>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</si>
  <si>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</si>
  <si>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</si>
  <si>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</si>
  <si>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</si>
  <si>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</si>
  <si>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</si>
  <si>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</si>
  <si>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</si>
  <si>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</si>
  <si>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</si>
  <si>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</si>
  <si>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</si>
  <si>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</si>
  <si>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</si>
  <si>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</si>
  <si>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</si>
  <si>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</si>
  <si>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</si>
  <si>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</si>
  <si>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</si>
  <si>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</si>
  <si>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</si>
  <si>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</si>
  <si>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</si>
  <si>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</si>
  <si>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</si>
  <si>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</si>
  <si>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</si>
  <si>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</si>
  <si>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</si>
  <si>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</si>
  <si>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</si>
  <si>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</si>
  <si>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</si>
  <si>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</si>
  <si>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</si>
  <si>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</si>
  <si>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</si>
  <si>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</si>
  <si>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</si>
  <si>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</si>
  <si>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</si>
  <si>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</si>
  <si>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</si>
  <si>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</si>
  <si>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</si>
  <si>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</si>
  <si>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</si>
  <si>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</si>
  <si>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</si>
  <si>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</si>
  <si>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</si>
  <si>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</si>
  <si>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</si>
  <si>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</si>
  <si>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</si>
  <si>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</si>
  <si>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</si>
  <si>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</si>
  <si>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</si>
  <si>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</si>
  <si>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</si>
  <si>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</si>
  <si>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</si>
  <si>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</si>
  <si>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</si>
  <si>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</si>
  <si>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</si>
  <si>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</si>
  <si>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</si>
  <si>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</si>
  <si>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</si>
  <si>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</si>
  <si>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</si>
  <si>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</si>
  <si>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</si>
  <si>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</si>
  <si>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</si>
  <si>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</si>
  <si>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</si>
  <si>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</si>
  <si>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</si>
  <si>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</si>
  <si>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</si>
  <si>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</si>
  <si>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</si>
  <si>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</si>
  <si>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</si>
  <si>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</si>
  <si>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</si>
  <si>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</si>
  <si>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</si>
  <si>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</si>
  <si>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</si>
  <si>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</si>
  <si>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</si>
  <si>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</si>
  <si>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</si>
  <si>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</si>
  <si>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</si>
  <si>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</si>
  <si>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</si>
  <si>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</si>
  <si>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</si>
  <si>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</si>
  <si>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</si>
  <si>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</si>
  <si>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</si>
  <si>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</si>
  <si>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</si>
  <si>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</si>
  <si>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</si>
  <si>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</si>
  <si>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</si>
  <si>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</si>
  <si>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</si>
  <si>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</si>
  <si>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</si>
  <si>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</si>
  <si>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</si>
  <si>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</si>
  <si>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</si>
  <si>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</si>
  <si>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</si>
  <si>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</si>
  <si>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</si>
  <si>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</si>
  <si>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</si>
  <si>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</si>
  <si>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</si>
  <si>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</si>
  <si>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</si>
  <si>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</si>
  <si>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</si>
  <si>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</si>
  <si>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</si>
  <si>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</si>
  <si>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</si>
  <si>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</si>
  <si>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</si>
  <si>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</si>
  <si>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</si>
  <si>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</si>
  <si>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</si>
  <si>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</si>
  <si>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</si>
  <si>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</si>
  <si>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</si>
  <si>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</si>
  <si>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</si>
  <si>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</si>
  <si>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</si>
  <si>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</si>
  <si>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</si>
  <si>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</si>
  <si>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</si>
  <si>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</si>
  <si>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</si>
  <si>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</si>
  <si>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</si>
  <si>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</si>
  <si>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</si>
  <si>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</si>
  <si>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</si>
  <si>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</si>
  <si>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</si>
  <si>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</si>
  <si>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</si>
  <si>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</si>
  <si>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</si>
  <si>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</si>
  <si>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</si>
  <si>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</si>
  <si>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</si>
  <si>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</si>
  <si>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</si>
  <si>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</si>
  <si>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</si>
  <si>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</si>
  <si>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</si>
  <si>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</si>
  <si>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</si>
  <si>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</si>
  <si>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</si>
  <si>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</si>
  <si>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</si>
  <si>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</si>
  <si>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</si>
  <si>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</si>
  <si>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</si>
  <si>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</si>
  <si>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</si>
  <si>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</si>
  <si>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</si>
  <si>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</si>
  <si>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</si>
  <si>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</si>
  <si>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</si>
  <si>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</si>
  <si>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</si>
  <si>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</si>
  <si>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</si>
  <si>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</si>
  <si>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</si>
  <si>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</si>
  <si>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</si>
  <si>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</si>
  <si>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</si>
  <si>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</si>
  <si>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</si>
  <si>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</si>
  <si>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</si>
  <si>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</si>
  <si>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</si>
  <si>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</si>
  <si>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</si>
  <si>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</si>
  <si>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</si>
  <si>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</si>
  <si>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</si>
  <si>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</si>
  <si>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</si>
  <si>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</si>
  <si>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</si>
  <si>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</si>
  <si>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</si>
  <si>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</si>
  <si>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</si>
  <si>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</si>
  <si>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</si>
  <si>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</si>
  <si>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</si>
  <si>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</si>
  <si>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</si>
  <si>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</si>
  <si>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</si>
  <si>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</si>
  <si>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</si>
  <si>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</si>
  <si>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</si>
  <si>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</si>
  <si>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</si>
  <si>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</si>
  <si>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</si>
  <si>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</si>
  <si>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</si>
  <si>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</si>
  <si>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</si>
  <si>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</si>
  <si>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</si>
  <si>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</si>
  <si>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</si>
  <si>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</si>
  <si>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</si>
  <si>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</si>
  <si>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</si>
  <si>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</si>
  <si>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</si>
  <si>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</si>
  <si>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</si>
  <si>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</si>
  <si>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</si>
  <si>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</si>
  <si>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</si>
  <si>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</si>
  <si>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</si>
  <si>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</si>
  <si>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</si>
  <si>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</si>
  <si>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</si>
  <si>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</si>
  <si>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</si>
  <si>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</si>
  <si>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</si>
  <si>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</si>
  <si>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</si>
  <si>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</si>
  <si>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</si>
  <si>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</si>
  <si>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</si>
  <si>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</si>
  <si>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</si>
  <si>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</si>
  <si>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</si>
  <si>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</si>
  <si>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</si>
  <si>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</si>
  <si>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</si>
  <si>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</si>
  <si>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</si>
  <si>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</si>
  <si>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</si>
  <si>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</si>
  <si>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</si>
  <si>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</si>
  <si>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</si>
  <si>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</si>
  <si>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</si>
  <si>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</si>
  <si>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</si>
  <si>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</si>
  <si>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</si>
  <si>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</si>
  <si>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</si>
  <si>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</si>
  <si>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</si>
  <si>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</si>
  <si>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</si>
  <si>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</si>
  <si>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</si>
  <si>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</si>
  <si>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</si>
  <si>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</si>
  <si>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</si>
  <si>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</si>
  <si>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</si>
  <si>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</si>
  <si>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</si>
  <si>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</si>
  <si>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</si>
  <si>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</si>
  <si>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</si>
  <si>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</si>
  <si>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</si>
  <si>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</si>
  <si>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</si>
  <si>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</si>
  <si>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</si>
  <si>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</si>
  <si>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</si>
  <si>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</si>
  <si>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</si>
  <si>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</si>
  <si>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</si>
  <si>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</si>
  <si>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</si>
  <si>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</si>
  <si>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</si>
  <si>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</si>
  <si>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</si>
  <si>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</si>
  <si>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</si>
  <si>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</si>
  <si>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</si>
  <si>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</si>
  <si>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</si>
  <si>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</si>
  <si>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</si>
  <si>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</si>
  <si>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</si>
  <si>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</si>
  <si>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</si>
  <si>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</si>
  <si>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</si>
  <si>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</si>
  <si>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</si>
  <si>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</si>
  <si>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</si>
  <si>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</si>
  <si>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</si>
  <si>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</si>
  <si>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</si>
  <si>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</si>
  <si>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</si>
  <si>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</si>
  <si>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</si>
  <si>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</si>
  <si>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</si>
  <si>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</si>
  <si>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</si>
  <si>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</si>
  <si>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</si>
  <si>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</si>
  <si>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</si>
  <si>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</si>
  <si>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</si>
  <si>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</si>
  <si>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</si>
  <si>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</si>
  <si>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</si>
  <si>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</si>
  <si>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</si>
  <si>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</si>
  <si>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</si>
  <si>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</si>
  <si>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</si>
  <si>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</si>
  <si>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</si>
  <si>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</si>
  <si>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</si>
  <si>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</si>
  <si>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</si>
  <si>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</si>
  <si>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</si>
  <si>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</si>
  <si>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</si>
  <si>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</si>
  <si>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</si>
  <si>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</si>
  <si>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</si>
  <si>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</si>
  <si>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</si>
  <si>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</si>
  <si>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</si>
  <si>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</si>
  <si>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</si>
  <si>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</si>
  <si>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</si>
  <si>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</si>
  <si>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</si>
  <si>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</si>
  <si>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</si>
  <si>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</si>
  <si>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</si>
  <si>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</si>
  <si>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</si>
  <si>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</si>
  <si>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</si>
  <si>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</si>
  <si>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</si>
  <si>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</si>
  <si>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</si>
  <si>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</si>
  <si>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</si>
  <si>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</si>
  <si>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</si>
  <si>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</si>
  <si>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</si>
  <si>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</si>
  <si>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</si>
  <si>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</si>
  <si>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</si>
  <si>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</si>
  <si>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</si>
  <si>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</si>
  <si>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</si>
  <si>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</si>
  <si>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</si>
  <si>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</si>
  <si>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</si>
  <si>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</si>
  <si>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</si>
  <si>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</si>
  <si>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</si>
  <si>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</si>
  <si>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</si>
  <si>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</si>
  <si>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</si>
  <si>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</si>
  <si>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</si>
  <si>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</si>
  <si>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</si>
  <si>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</si>
  <si>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</si>
  <si>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</si>
  <si>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</si>
  <si>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</si>
  <si>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</si>
  <si>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</si>
  <si>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</si>
  <si>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</si>
  <si>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</si>
  <si>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</si>
  <si>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</si>
  <si>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</si>
  <si>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</si>
  <si>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</si>
  <si>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</si>
  <si>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</si>
  <si>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</si>
  <si>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</si>
  <si>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</si>
  <si>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</si>
  <si>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</si>
  <si>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</si>
  <si>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</si>
  <si>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</si>
  <si>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</si>
  <si>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</si>
  <si>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</si>
  <si>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</si>
  <si>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</si>
  <si>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</si>
  <si>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</si>
  <si>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</si>
  <si>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</si>
  <si>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</si>
  <si>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</si>
  <si>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</si>
  <si>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</si>
  <si>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</si>
  <si>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</si>
  <si>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</si>
  <si>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</si>
  <si>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</si>
  <si>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</si>
  <si>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</si>
  <si>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</si>
  <si>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</si>
  <si>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</si>
  <si>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</si>
  <si>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</si>
  <si>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</si>
  <si>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</si>
  <si>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</si>
  <si>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</si>
  <si>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</si>
  <si>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</si>
  <si>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</si>
  <si>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</si>
  <si>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</si>
  <si>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</si>
  <si>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</si>
  <si>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</si>
  <si>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</si>
  <si>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</si>
  <si>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</si>
  <si>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</si>
  <si>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</si>
  <si>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</si>
  <si>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</si>
  <si>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</si>
  <si>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</si>
  <si>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</si>
  <si>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</si>
  <si>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</si>
  <si>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</si>
  <si>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</si>
  <si>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</si>
  <si>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</si>
  <si>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</si>
  <si>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</si>
  <si>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</si>
  <si>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</si>
  <si>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</si>
  <si>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</si>
  <si>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</si>
  <si>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</si>
  <si>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</si>
  <si>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</si>
  <si>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</si>
  <si>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</si>
  <si>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</si>
  <si>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</si>
  <si>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</si>
  <si>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</si>
  <si>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</si>
  <si>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</si>
  <si>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</si>
  <si>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</si>
  <si>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</si>
  <si>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</si>
  <si>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</si>
  <si>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</si>
  <si>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</si>
  <si>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</si>
  <si>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</si>
  <si>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</si>
  <si>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</si>
  <si>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</si>
  <si>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</si>
  <si>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</si>
  <si>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</si>
  <si>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</si>
  <si>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</si>
  <si>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</si>
  <si>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</si>
  <si>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</si>
  <si>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</si>
  <si>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</si>
  <si>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</si>
  <si>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</si>
  <si>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</si>
  <si>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</si>
  <si>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</si>
  <si>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</si>
  <si>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</si>
  <si>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</si>
  <si>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</si>
  <si>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</si>
  <si>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</si>
  <si>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</si>
  <si>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</si>
  <si>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</si>
  <si>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</si>
  <si>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</si>
  <si>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</si>
  <si>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</si>
  <si>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</si>
  <si>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</si>
  <si>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</si>
  <si>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</si>
  <si>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</si>
  <si>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</si>
  <si>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</si>
  <si>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</si>
  <si>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</si>
  <si>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</si>
  <si>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</si>
  <si>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</si>
  <si>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</si>
  <si>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</si>
  <si>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</si>
  <si>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</si>
  <si>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</si>
  <si>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</si>
  <si>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</si>
  <si>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</si>
  <si>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</si>
  <si>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</si>
  <si>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</si>
  <si>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</si>
  <si>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</si>
  <si>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</si>
  <si>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</si>
  <si>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</si>
  <si>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</si>
  <si>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</si>
  <si>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</si>
  <si>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</si>
  <si>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</si>
  <si>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</si>
  <si>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</si>
  <si>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</si>
  <si>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</si>
  <si>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</si>
  <si>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</si>
  <si>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</si>
  <si>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</si>
  <si>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</si>
  <si>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</si>
  <si>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</si>
  <si>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</si>
  <si>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</si>
  <si>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</si>
  <si>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</si>
  <si>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</si>
  <si>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</si>
  <si>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</si>
  <si>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</si>
  <si>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</si>
  <si>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</si>
  <si>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</si>
  <si>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</si>
  <si>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</si>
  <si>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</si>
  <si>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</si>
  <si>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</si>
  <si>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</si>
  <si>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</si>
  <si>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</si>
  <si>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</si>
  <si>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</si>
  <si>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</si>
  <si>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</si>
  <si>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</si>
  <si>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</si>
  <si>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</si>
  <si>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</si>
  <si>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</si>
  <si>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</si>
  <si>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</si>
  <si>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</si>
  <si>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</si>
  <si>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</si>
  <si>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</si>
  <si>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</si>
  <si>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</si>
  <si>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</si>
  <si>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</si>
  <si>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</si>
  <si>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</si>
  <si>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</si>
  <si>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</si>
  <si>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</si>
  <si>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</si>
  <si>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</si>
  <si>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</si>
  <si>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</si>
  <si>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</si>
  <si>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</si>
  <si>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</si>
  <si>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</si>
  <si>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</si>
  <si>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</si>
  <si>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</si>
  <si>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</si>
  <si>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</si>
  <si>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</si>
  <si>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</si>
  <si>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</si>
  <si>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</si>
  <si>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</si>
  <si>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</si>
  <si>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</si>
  <si>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</si>
  <si>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</si>
  <si>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</si>
  <si>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</si>
  <si>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</si>
  <si>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</si>
  <si>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</si>
  <si>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</si>
  <si>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</si>
  <si>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</si>
  <si>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</si>
  <si>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</si>
  <si>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</si>
  <si>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</si>
  <si>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</si>
  <si>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</si>
  <si>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</si>
  <si>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</si>
  <si>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</si>
  <si>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</si>
  <si>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</si>
  <si>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</si>
  <si>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</si>
  <si>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</si>
  <si>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</si>
  <si>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</si>
  <si>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</si>
  <si>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</si>
  <si>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</si>
  <si>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</si>
  <si>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</si>
  <si>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</si>
  <si>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</si>
  <si>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</si>
  <si>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</si>
  <si>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</si>
  <si>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</si>
  <si>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</si>
  <si>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</si>
  <si>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</si>
  <si>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</si>
  <si>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</si>
  <si>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</si>
  <si>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</si>
  <si>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</si>
  <si>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</si>
  <si>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</si>
  <si>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</si>
  <si>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</si>
  <si>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</si>
  <si>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</si>
  <si>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</si>
  <si>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</si>
  <si>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</si>
  <si>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</si>
  <si>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</si>
  <si>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</si>
  <si>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</si>
  <si>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</si>
  <si>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</si>
  <si>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</si>
  <si>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</si>
  <si>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</si>
  <si>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</si>
  <si>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</si>
  <si>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</si>
  <si>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</si>
  <si>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</si>
  <si>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</si>
  <si>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</si>
  <si>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</si>
  <si>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</si>
  <si>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</si>
  <si>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</si>
  <si>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</si>
  <si>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</si>
  <si>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</si>
  <si>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</si>
  <si>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</si>
  <si>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</si>
  <si>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</si>
  <si>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</si>
  <si>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</si>
  <si>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</si>
  <si>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</si>
  <si>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</si>
  <si>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</si>
  <si>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</si>
  <si>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</si>
  <si>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</si>
  <si>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</si>
  <si>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</si>
  <si>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</si>
  <si>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</si>
  <si>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</si>
  <si>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</si>
  <si>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</si>
  <si>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</si>
  <si>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</si>
  <si>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</si>
  <si>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</si>
  <si>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</si>
  <si>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</si>
  <si>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</si>
  <si>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</si>
  <si>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</si>
  <si>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</si>
  <si>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</si>
  <si>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</si>
  <si>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</si>
  <si>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</si>
  <si>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</si>
  <si>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</si>
  <si>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</si>
  <si>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</si>
  <si>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</si>
  <si>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</si>
  <si>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</si>
  <si>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</si>
  <si>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</si>
  <si>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</si>
  <si>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</si>
  <si>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</si>
  <si>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</si>
  <si>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</si>
  <si>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</si>
  <si>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</si>
  <si>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</si>
  <si>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</si>
  <si>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</si>
  <si>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</si>
  <si>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</si>
  <si>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</si>
  <si>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</si>
  <si>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</si>
  <si>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</si>
  <si>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</si>
  <si>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</si>
  <si>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</si>
  <si>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</si>
  <si>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</si>
  <si>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</si>
  <si>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</si>
  <si>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</si>
  <si>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</si>
  <si>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</si>
  <si>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</si>
  <si>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</si>
  <si>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</si>
  <si>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</si>
  <si>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</si>
  <si>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</si>
  <si>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</si>
  <si>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</si>
  <si>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</si>
  <si>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</si>
  <si>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</si>
  <si>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</si>
  <si>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</si>
  <si>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</si>
  <si>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</si>
  <si>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</si>
  <si>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</si>
  <si>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</si>
  <si>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</si>
  <si>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</si>
  <si>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</si>
  <si>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</si>
  <si>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</si>
  <si>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</si>
  <si>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</si>
  <si>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</si>
  <si>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</si>
  <si>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</si>
  <si>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</si>
  <si>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</si>
  <si>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</si>
  <si>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</si>
  <si>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</si>
  <si>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</si>
  <si>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</si>
  <si>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</si>
  <si>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</si>
  <si>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</si>
  <si>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</si>
  <si>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</si>
  <si>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</si>
  <si>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</si>
  <si>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</si>
  <si>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</si>
  <si>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</si>
  <si>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</si>
  <si>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</si>
  <si>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</si>
  <si>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</si>
  <si>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</si>
  <si>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</si>
  <si>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</si>
  <si>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</si>
  <si>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</si>
  <si>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</si>
  <si>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</si>
  <si>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</si>
  <si>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</si>
  <si>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</si>
  <si>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</si>
  <si>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</si>
  <si>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</si>
  <si>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</si>
  <si>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</si>
  <si>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</si>
  <si>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</si>
  <si>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</si>
  <si>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</si>
  <si>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</si>
  <si>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</si>
  <si>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</si>
  <si>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</si>
  <si>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</si>
  <si>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</si>
  <si>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</si>
  <si>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</si>
  <si>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</si>
  <si>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</si>
  <si>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</si>
  <si>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</si>
  <si>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</si>
  <si>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</si>
  <si>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</si>
  <si>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</si>
  <si>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</si>
  <si>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</si>
  <si>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</si>
  <si>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</si>
  <si>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</si>
  <si>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</si>
  <si>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</si>
  <si>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</si>
  <si>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</si>
  <si>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</si>
  <si>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</si>
  <si>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</si>
  <si>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</si>
  <si>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</si>
  <si>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</si>
  <si>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</si>
  <si>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</si>
  <si>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</si>
  <si>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</si>
  <si>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</si>
  <si>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</si>
  <si>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</si>
  <si>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</si>
  <si>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</si>
  <si>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</si>
  <si>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</si>
  <si>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</si>
  <si>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</si>
  <si>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</si>
  <si>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</si>
  <si>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</si>
  <si>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</si>
  <si>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</si>
  <si>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</si>
  <si>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</si>
  <si>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</si>
  <si>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</si>
  <si>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</si>
  <si>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</si>
  <si>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</si>
  <si>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</si>
  <si>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</si>
  <si>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</si>
  <si>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</si>
  <si>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</si>
  <si>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</si>
  <si>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</si>
  <si>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</si>
  <si>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</si>
  <si>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</si>
  <si>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</si>
  <si>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</si>
  <si>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</si>
  <si>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</si>
  <si>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</si>
  <si>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</si>
  <si>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</si>
  <si>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</si>
  <si>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</si>
  <si>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</si>
  <si>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</si>
  <si>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</si>
  <si>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</si>
  <si>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</si>
  <si>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</si>
  <si>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</si>
  <si>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</si>
  <si>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</si>
  <si>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</si>
  <si>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</si>
  <si>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</si>
  <si>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</si>
  <si>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</si>
  <si>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</si>
  <si>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</si>
  <si>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</si>
  <si>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</si>
  <si>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</si>
  <si>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</si>
  <si>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</si>
  <si>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</si>
  <si>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</si>
  <si>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</si>
  <si>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</si>
  <si>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</si>
  <si>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</si>
  <si>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</si>
  <si>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</si>
  <si>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</si>
  <si>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</si>
  <si>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</si>
  <si>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</si>
  <si>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</si>
  <si>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</si>
  <si>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</si>
  <si>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</si>
  <si>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</si>
  <si>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</si>
  <si>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</si>
  <si>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</si>
  <si>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</si>
  <si>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</si>
  <si>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</si>
  <si>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</si>
  <si>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</si>
  <si>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</si>
  <si>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</si>
  <si>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</si>
  <si>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</si>
  <si>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</si>
  <si>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</si>
  <si>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</si>
  <si>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</si>
  <si>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</si>
  <si>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</si>
  <si>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</si>
  <si>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</si>
  <si>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</si>
  <si>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</si>
  <si>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</si>
  <si>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</si>
  <si>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</si>
  <si>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</si>
  <si>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</si>
  <si>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</si>
  <si>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</si>
  <si>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</si>
  <si>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</si>
  <si>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</si>
  <si>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</si>
  <si>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</si>
  <si>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</si>
  <si>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</si>
  <si>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</si>
  <si>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</si>
  <si>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</si>
  <si>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</si>
  <si>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</si>
  <si>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</si>
  <si>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</si>
  <si>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</si>
  <si>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</si>
  <si>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</si>
  <si>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</si>
  <si>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</si>
  <si>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</si>
  <si>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</si>
  <si>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</si>
  <si>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</si>
  <si>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</si>
  <si>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</si>
  <si>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</si>
  <si>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</si>
  <si>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</si>
  <si>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</si>
  <si>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</si>
  <si>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</si>
  <si>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</si>
  <si>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</si>
  <si>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</si>
  <si>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</si>
  <si>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</si>
  <si>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</si>
  <si>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</si>
  <si>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</si>
  <si>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</si>
  <si>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</si>
  <si>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</si>
  <si>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</si>
  <si>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</si>
  <si>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</si>
  <si>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</si>
  <si>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</si>
  <si>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</si>
  <si>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</si>
  <si>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</si>
  <si>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</si>
  <si>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</si>
  <si>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</si>
  <si>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</si>
  <si>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</si>
  <si>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</si>
  <si>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</si>
  <si>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</si>
  <si>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</si>
  <si>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</si>
  <si>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</si>
  <si>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</si>
  <si>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</si>
  <si>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</si>
  <si>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</si>
  <si>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</si>
  <si>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</si>
  <si>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</si>
  <si>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</si>
  <si>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</si>
  <si>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</si>
  <si>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</si>
  <si>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</si>
  <si>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</si>
  <si>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</si>
  <si>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</si>
  <si>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</si>
  <si>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</si>
  <si>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</si>
  <si>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</si>
  <si>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</si>
  <si>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</si>
  <si>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</si>
  <si>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</si>
  <si>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</si>
  <si>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</si>
  <si>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</si>
  <si>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</si>
  <si>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</si>
  <si>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</si>
  <si>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</si>
  <si>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</si>
  <si>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</si>
  <si>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</si>
  <si>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</si>
  <si>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</si>
  <si>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</si>
  <si>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</si>
  <si>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</si>
  <si>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</si>
  <si>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</si>
  <si>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</si>
  <si>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</si>
  <si>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</si>
  <si>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</si>
  <si>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</si>
  <si>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</si>
  <si>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</si>
  <si>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</si>
  <si>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</si>
  <si>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</si>
  <si>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</si>
  <si>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</si>
  <si>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</si>
  <si>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</si>
  <si>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</si>
  <si>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</si>
  <si>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</si>
  <si>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</si>
  <si>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</si>
  <si>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</si>
  <si>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</si>
  <si>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</si>
  <si>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</si>
  <si>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</si>
  <si>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</si>
  <si>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</si>
  <si>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</si>
  <si>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</si>
  <si>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</si>
  <si>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</si>
  <si>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</si>
  <si>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</si>
  <si>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</si>
  <si>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</si>
  <si>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</si>
  <si>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</si>
  <si>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</si>
  <si>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</si>
  <si>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</si>
  <si>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</si>
  <si>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</si>
  <si>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</si>
  <si>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</si>
  <si>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</si>
  <si>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</si>
  <si>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</si>
  <si>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</si>
  <si>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</si>
  <si>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</si>
  <si>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</si>
  <si>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</si>
  <si>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</si>
  <si>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</si>
  <si>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</si>
  <si>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</si>
  <si>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</si>
  <si>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</si>
  <si>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</si>
  <si>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</si>
  <si>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</si>
  <si>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</si>
  <si>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</si>
  <si>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</si>
  <si>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</si>
  <si>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</si>
  <si>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</si>
  <si>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</si>
  <si>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</si>
  <si>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</si>
  <si>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</si>
  <si>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</si>
  <si>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</si>
  <si>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</si>
  <si>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</si>
  <si>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</si>
  <si>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</si>
  <si>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</si>
  <si>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</si>
  <si>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</si>
  <si>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</si>
  <si>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</si>
  <si>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</si>
  <si>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</si>
  <si>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</si>
  <si>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</si>
  <si>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</si>
  <si>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</si>
  <si>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</si>
  <si>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</si>
  <si>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</si>
  <si>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</si>
  <si>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</si>
  <si>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</si>
  <si>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</si>
  <si>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</si>
  <si>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</si>
  <si>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</si>
  <si>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</si>
  <si>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</si>
  <si>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</si>
  <si>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</si>
  <si>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</si>
  <si>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</si>
  <si>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</si>
  <si>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</si>
  <si>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</si>
  <si>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</si>
  <si>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</si>
  <si>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</si>
  <si>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</si>
  <si>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</si>
  <si>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</si>
  <si>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</si>
  <si>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</si>
  <si>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</si>
  <si>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</si>
  <si>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</si>
  <si>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</si>
  <si>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</si>
  <si>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</si>
  <si>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</si>
  <si>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</si>
  <si>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</si>
  <si>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</si>
  <si>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</si>
  <si>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</si>
  <si>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</si>
  <si>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</si>
  <si>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</si>
  <si>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</si>
  <si>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</si>
  <si>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</si>
  <si>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</si>
  <si>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</si>
  <si>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</si>
  <si>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</si>
  <si>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</si>
  <si>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</si>
  <si>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</si>
  <si>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</si>
  <si>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</si>
  <si>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</si>
  <si>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</si>
  <si>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</si>
  <si>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</si>
  <si>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</si>
  <si>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</si>
  <si>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</si>
  <si>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</si>
  <si>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</si>
  <si>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</si>
  <si>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</si>
  <si>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</si>
  <si>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</si>
  <si>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</si>
  <si>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</si>
  <si>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</si>
  <si>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</si>
  <si>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</si>
  <si>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</si>
  <si>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</si>
  <si>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</si>
  <si>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</si>
  <si>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</si>
  <si>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</si>
  <si>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</si>
  <si>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</si>
  <si>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</si>
  <si>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</si>
  <si>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</si>
  <si>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</si>
  <si>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</si>
  <si>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</si>
  <si>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</si>
  <si>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</si>
  <si>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</si>
  <si>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</si>
  <si>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</si>
  <si>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</si>
  <si>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</si>
  <si>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</si>
  <si>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</si>
  <si>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</si>
  <si>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</si>
  <si>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</si>
  <si>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</si>
  <si>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</si>
  <si>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</si>
  <si>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</si>
  <si>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</si>
  <si>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</si>
  <si>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</si>
  <si>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</si>
  <si>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</si>
  <si>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</si>
  <si>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</si>
  <si>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</si>
  <si>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</si>
  <si>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</si>
  <si>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</si>
  <si>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</si>
  <si>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</si>
  <si>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</si>
  <si>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</si>
  <si>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</si>
  <si>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</si>
  <si>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</si>
  <si>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</si>
  <si>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</si>
  <si>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</si>
  <si>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</si>
  <si>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</si>
  <si>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</si>
  <si>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</si>
  <si>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</si>
  <si>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</si>
  <si>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</si>
  <si>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</si>
  <si>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</si>
  <si>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</si>
  <si>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</si>
  <si>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</si>
  <si>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</si>
  <si>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</si>
  <si>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</si>
  <si>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</si>
  <si>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</si>
  <si>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</si>
  <si>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</si>
  <si>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</si>
  <si>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</si>
  <si>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</si>
  <si>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</si>
  <si>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</si>
  <si>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</si>
  <si>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</si>
  <si>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</si>
  <si>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</si>
  <si>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</si>
  <si>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</si>
  <si>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</si>
  <si>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</si>
  <si>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</si>
  <si>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</si>
  <si>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</si>
  <si>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</si>
  <si>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</si>
  <si>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</si>
  <si>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</si>
  <si>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</si>
  <si>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</si>
  <si>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</si>
  <si>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</si>
  <si>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</si>
  <si>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</si>
  <si>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</si>
  <si>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</si>
  <si>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</si>
  <si>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</si>
  <si>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</si>
  <si>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</si>
  <si>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</si>
  <si>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</si>
  <si>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</si>
  <si>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</si>
  <si>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</si>
  <si>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</si>
  <si>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</si>
  <si>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</si>
  <si>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</si>
  <si>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</si>
  <si>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</si>
  <si>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</si>
  <si>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</si>
  <si>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</si>
  <si>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</si>
  <si>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</si>
  <si>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</si>
  <si>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</si>
  <si>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</si>
  <si>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</si>
  <si>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</si>
  <si>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</si>
  <si>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</si>
  <si>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</si>
  <si>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</si>
  <si>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</si>
  <si>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</si>
  <si>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</si>
  <si>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</si>
  <si>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</si>
  <si>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</si>
  <si>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</si>
  <si>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</si>
  <si>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</si>
  <si>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</si>
  <si>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</si>
  <si>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</si>
  <si>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</si>
  <si>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</si>
  <si>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</si>
  <si>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</si>
  <si>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</si>
  <si>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</si>
  <si>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</si>
  <si>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</si>
  <si>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</si>
  <si>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</si>
  <si>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</si>
  <si>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</si>
  <si>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</si>
  <si>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</si>
  <si>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</si>
  <si>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</si>
  <si>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</si>
  <si>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</si>
  <si>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</si>
  <si>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</si>
  <si>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</si>
  <si>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</si>
  <si>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</si>
  <si>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</si>
  <si>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</si>
  <si>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</si>
  <si>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</si>
  <si>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</si>
  <si>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</si>
  <si>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</si>
  <si>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</si>
  <si>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</si>
  <si>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</si>
  <si>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</si>
  <si>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</si>
  <si>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</si>
  <si>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</si>
  <si>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</si>
  <si>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</si>
  <si>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</si>
  <si>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</si>
  <si>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</si>
  <si>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</si>
  <si>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</si>
  <si>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</si>
  <si>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</si>
  <si>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</si>
  <si>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</si>
  <si>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</si>
  <si>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</si>
  <si>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</si>
  <si>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</si>
  <si>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</si>
  <si>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</si>
  <si>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</si>
  <si>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</si>
  <si>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</si>
  <si>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</si>
  <si>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</si>
  <si>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</si>
  <si>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</si>
  <si>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</si>
  <si>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</si>
  <si>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</si>
  <si>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</si>
  <si>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</si>
  <si>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</si>
  <si>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</si>
  <si>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</si>
  <si>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</si>
  <si>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</si>
  <si>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</si>
  <si>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</si>
  <si>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</si>
  <si>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</si>
  <si>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</si>
  <si>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</si>
  <si>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</si>
  <si>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</si>
  <si>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</si>
  <si>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</si>
  <si>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</si>
  <si>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</si>
  <si>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</si>
  <si>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</si>
  <si>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</si>
  <si>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</si>
  <si>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</si>
  <si>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</si>
  <si>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</si>
  <si>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</si>
  <si>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</si>
  <si>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</si>
  <si>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</si>
  <si>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</si>
  <si>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</si>
  <si>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</si>
  <si>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</si>
  <si>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</si>
  <si>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</si>
  <si>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</si>
  <si>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</si>
  <si>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</si>
  <si>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</si>
  <si>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</si>
  <si>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</si>
  <si>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</si>
  <si>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</si>
  <si>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</si>
  <si>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</si>
  <si>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</si>
  <si>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</si>
  <si>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</si>
  <si>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</si>
  <si>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</si>
  <si>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</si>
  <si>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</si>
  <si>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</si>
  <si>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</si>
  <si>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</si>
  <si>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</si>
  <si>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</si>
  <si>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</si>
  <si>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</si>
  <si>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</si>
  <si>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</si>
  <si>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</si>
  <si>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</si>
  <si>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</si>
  <si>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</si>
  <si>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</si>
  <si>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</si>
  <si>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</si>
  <si>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</si>
  <si>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</si>
  <si>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</si>
  <si>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</si>
  <si>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</si>
  <si>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</si>
  <si>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</si>
  <si>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</si>
  <si>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</si>
  <si>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</si>
  <si>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</si>
  <si>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</si>
  <si>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</si>
  <si>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</si>
  <si>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</si>
  <si>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</si>
  <si>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</si>
  <si>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</si>
  <si>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</si>
  <si>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</si>
  <si>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</si>
  <si>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</si>
  <si>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</si>
  <si>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</si>
  <si>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</si>
  <si>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</si>
  <si>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</si>
  <si>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</si>
  <si>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</si>
  <si>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</si>
  <si>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</si>
  <si>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</si>
  <si>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</si>
  <si>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</si>
  <si>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</si>
  <si>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</si>
  <si>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</si>
  <si>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</si>
  <si>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</si>
  <si>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</si>
  <si>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</si>
  <si>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</si>
  <si>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</si>
  <si>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</si>
  <si>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</si>
  <si>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</si>
  <si>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</si>
  <si>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</si>
  <si>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</si>
  <si>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</si>
  <si>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</si>
  <si>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</si>
  <si>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</si>
  <si>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</si>
  <si>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</si>
  <si>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</si>
  <si>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</si>
  <si>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</si>
  <si>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</si>
  <si>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</si>
  <si>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</si>
  <si>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</si>
  <si>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</si>
  <si>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</si>
  <si>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</si>
  <si>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</si>
  <si>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</si>
  <si>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</si>
  <si>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</si>
  <si>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</si>
  <si>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</si>
  <si>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</si>
  <si>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</si>
  <si>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</si>
  <si>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</si>
  <si>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</si>
  <si>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</si>
  <si>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</si>
  <si>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</si>
  <si>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</si>
  <si>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</si>
  <si>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</si>
  <si>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</si>
  <si>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</si>
  <si>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</si>
  <si>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</si>
  <si>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</si>
  <si>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</si>
  <si>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</si>
  <si>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</si>
  <si>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</si>
  <si>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</si>
  <si>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</si>
  <si>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</si>
  <si>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</si>
  <si>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</si>
  <si>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</si>
  <si>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</si>
  <si>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</si>
  <si>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</si>
  <si>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</si>
  <si>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</si>
  <si>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</si>
  <si>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</si>
  <si>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</si>
  <si>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</si>
  <si>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</si>
  <si>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</si>
  <si>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</si>
  <si>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</si>
  <si>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</si>
  <si>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</si>
  <si>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</si>
  <si>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</si>
  <si>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</si>
  <si>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</si>
  <si>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</si>
  <si>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</si>
  <si>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</si>
  <si>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</si>
  <si>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</si>
  <si>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</si>
  <si>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</si>
  <si>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</si>
  <si>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</si>
  <si>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</si>
  <si>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</si>
  <si>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</si>
  <si>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</si>
  <si>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</si>
  <si>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</si>
  <si>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</si>
  <si>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</si>
  <si>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</si>
  <si>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</si>
  <si>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</si>
  <si>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</si>
  <si>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</si>
  <si>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</si>
  <si>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</si>
  <si>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</si>
  <si>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</si>
  <si>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</si>
  <si>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</si>
  <si>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</si>
  <si>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</si>
  <si>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</si>
  <si>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</si>
  <si>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</si>
  <si>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</si>
  <si>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</si>
  <si>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</si>
  <si>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</si>
  <si>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</si>
  <si>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</si>
  <si>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</si>
  <si>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</si>
  <si>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</si>
  <si>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</si>
  <si>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</si>
  <si>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</si>
  <si>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</si>
  <si>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</si>
  <si>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</si>
  <si>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</si>
  <si>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</si>
  <si>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</si>
  <si>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</si>
  <si>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</si>
  <si>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</si>
  <si>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</si>
  <si>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</si>
  <si>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</si>
  <si>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</si>
  <si>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</si>
  <si>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</si>
  <si>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</si>
  <si>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</si>
  <si>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</si>
  <si>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</si>
  <si>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</si>
  <si>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</si>
  <si>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</si>
  <si>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</si>
  <si>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</si>
  <si>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</si>
  <si>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</si>
  <si>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</si>
  <si>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</si>
  <si>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</si>
  <si>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</si>
  <si>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</si>
  <si>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</si>
  <si>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</si>
  <si>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</si>
  <si>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</si>
  <si>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</si>
  <si>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</si>
  <si>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</si>
  <si>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</si>
  <si>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</si>
  <si>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</si>
  <si>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</si>
  <si>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</si>
  <si>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</si>
  <si>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</si>
  <si>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</si>
  <si>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</si>
  <si>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</si>
  <si>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</si>
  <si>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</si>
  <si>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</si>
  <si>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</si>
  <si>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</si>
  <si>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</si>
  <si>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</si>
  <si>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</si>
  <si>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</si>
  <si>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</si>
  <si>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</si>
  <si>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</si>
  <si>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</si>
  <si>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</si>
  <si>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</si>
  <si>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</si>
  <si>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</si>
  <si>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</si>
  <si>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</si>
  <si>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</si>
  <si>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</si>
  <si>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</si>
  <si>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</si>
  <si>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</si>
  <si>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</si>
  <si>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</si>
  <si>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</si>
  <si>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</si>
  <si>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</si>
  <si>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</si>
  <si>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</si>
  <si>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</si>
  <si>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</si>
  <si>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</si>
  <si>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</si>
  <si>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</si>
  <si>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</si>
  <si>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</si>
  <si>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</si>
  <si>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</si>
  <si>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</si>
  <si>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</si>
  <si>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</si>
  <si>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</si>
  <si>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</si>
  <si>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</si>
  <si>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</si>
  <si>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</si>
  <si>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</si>
  <si>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</si>
  <si>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</si>
  <si>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</si>
  <si>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</si>
  <si>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</si>
  <si>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</si>
  <si>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</si>
  <si>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</si>
  <si>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</si>
  <si>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</si>
  <si>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</si>
  <si>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</si>
  <si>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</si>
  <si>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</si>
  <si>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</si>
  <si>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</si>
  <si>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</si>
  <si>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</si>
  <si>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</si>
  <si>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</si>
  <si>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</si>
  <si>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</si>
  <si>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</si>
  <si>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</si>
  <si>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</si>
  <si>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</si>
  <si>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</si>
  <si>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</si>
  <si>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</si>
  <si>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</si>
  <si>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</si>
  <si>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</si>
  <si>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</si>
  <si>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</si>
  <si>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</si>
  <si>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</si>
  <si>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</si>
  <si>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</si>
  <si>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</si>
  <si>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</si>
  <si>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</si>
  <si>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</si>
  <si>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</si>
  <si>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</si>
  <si>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</si>
  <si>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</si>
  <si>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</si>
  <si>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</si>
  <si>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</si>
  <si>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</si>
  <si>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</si>
  <si>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</si>
  <si>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</si>
  <si>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</si>
  <si>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</si>
  <si>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</si>
  <si>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</si>
  <si>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</si>
  <si>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</si>
  <si>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</si>
  <si>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</si>
  <si>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</si>
  <si>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</si>
  <si>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</si>
  <si>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</si>
  <si>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</si>
  <si>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</si>
  <si>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</si>
  <si>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</si>
  <si>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</si>
  <si>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</si>
  <si>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</si>
  <si>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</si>
  <si>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</si>
  <si>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</si>
  <si>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</si>
  <si>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</si>
  <si>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</si>
  <si>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</si>
  <si>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</si>
  <si>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</si>
  <si>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</si>
  <si>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</si>
  <si>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</si>
  <si>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</si>
  <si>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</si>
  <si>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</si>
  <si>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</si>
  <si>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</si>
  <si>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</si>
  <si>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</si>
  <si>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</si>
  <si>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</si>
  <si>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</si>
  <si>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</si>
  <si>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</si>
  <si>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</si>
  <si>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</si>
  <si>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</si>
  <si>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</si>
  <si>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</si>
  <si>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</si>
  <si>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</si>
  <si>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</si>
  <si>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</si>
  <si>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</si>
  <si>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</si>
  <si>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</si>
  <si>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</si>
  <si>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</si>
  <si>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</si>
  <si>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</si>
  <si>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</si>
  <si>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</si>
  <si>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</si>
  <si>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</si>
  <si>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</si>
  <si>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</si>
  <si>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</si>
  <si>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</si>
  <si>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</si>
  <si>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</si>
  <si>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</si>
  <si>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</si>
  <si>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</si>
  <si>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</si>
  <si>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</si>
  <si>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</si>
  <si>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</si>
  <si>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</si>
  <si>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</si>
  <si>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</si>
  <si>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</si>
  <si>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</si>
  <si>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</si>
  <si>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</si>
  <si>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</si>
  <si>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</si>
  <si>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</si>
  <si>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</si>
  <si>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</si>
  <si>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</si>
  <si>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</si>
  <si>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</si>
  <si>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</si>
  <si>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</si>
  <si>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</si>
  <si>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</si>
  <si>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</si>
  <si>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</si>
  <si>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</si>
  <si>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</si>
  <si>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</si>
  <si>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</si>
  <si>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</si>
  <si>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</si>
  <si>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</si>
  <si>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</si>
  <si>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</si>
  <si>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</si>
  <si>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</si>
  <si>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</si>
  <si>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</si>
  <si>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</si>
  <si>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</si>
  <si>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</si>
  <si>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</si>
  <si>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</si>
  <si>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</si>
  <si>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</si>
  <si>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</si>
  <si>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</si>
  <si>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</si>
  <si>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</si>
  <si>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</si>
  <si>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</si>
  <si>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</si>
  <si>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</si>
  <si>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</si>
  <si>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</si>
  <si>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</si>
  <si>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</si>
  <si>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</si>
  <si>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</si>
  <si>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</si>
  <si>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</si>
  <si>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</si>
  <si>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</si>
  <si>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</si>
  <si>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</si>
  <si>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</si>
  <si>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</si>
  <si>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</si>
  <si>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</si>
  <si>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</si>
  <si>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</si>
  <si>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</si>
  <si>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</si>
  <si>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</si>
  <si>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</si>
  <si>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</si>
  <si>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</si>
  <si>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</si>
  <si>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</si>
  <si>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</si>
  <si>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</si>
  <si>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</si>
  <si>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</si>
  <si>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</si>
  <si>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</si>
  <si>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</si>
  <si>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</si>
  <si>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</si>
  <si>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</si>
  <si>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</si>
  <si>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</si>
  <si>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</si>
  <si>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</si>
  <si>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</si>
  <si>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</si>
  <si>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</si>
  <si>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</si>
  <si>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</si>
  <si>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</si>
  <si>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</si>
  <si>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</si>
  <si>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</si>
  <si>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</si>
  <si>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</si>
  <si>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</si>
  <si>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</si>
  <si>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</si>
  <si>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</si>
  <si>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</si>
  <si>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</si>
  <si>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</si>
  <si>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</si>
  <si>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</si>
  <si>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</si>
  <si>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</si>
  <si>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</si>
  <si>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</si>
  <si>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</si>
  <si>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</si>
  <si>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</si>
  <si>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</si>
  <si>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</si>
  <si>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</si>
  <si>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</si>
  <si>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</si>
  <si>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</si>
  <si>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</si>
  <si>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</si>
  <si>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</si>
  <si>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</si>
  <si>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</si>
  <si>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</si>
  <si>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</si>
  <si>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</si>
  <si>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</si>
  <si>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</si>
  <si>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</si>
  <si>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</si>
  <si>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</si>
  <si>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</si>
  <si>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</si>
  <si>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</si>
  <si>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</si>
  <si>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</si>
  <si>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</si>
  <si>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</si>
  <si>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</si>
  <si>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</si>
  <si>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</si>
  <si>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</si>
  <si>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</si>
  <si>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</si>
  <si>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</si>
  <si>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</si>
  <si>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</si>
  <si>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</si>
  <si>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</si>
  <si>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</si>
  <si>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</si>
  <si>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</si>
  <si>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</si>
  <si>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</si>
  <si>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</si>
  <si>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</si>
  <si>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</si>
  <si>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</si>
  <si>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</si>
  <si>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</si>
  <si>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</si>
  <si>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</si>
  <si>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</si>
  <si>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</si>
  <si>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</si>
  <si>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</si>
  <si>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</si>
  <si>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</si>
  <si>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</si>
  <si>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</si>
  <si>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</si>
  <si>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</si>
  <si>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</si>
  <si>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</si>
  <si>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</si>
  <si>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</si>
  <si>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</si>
  <si>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</si>
  <si>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</si>
  <si>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</si>
  <si>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</si>
  <si>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</si>
  <si>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</si>
  <si>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</si>
  <si>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</si>
  <si>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</si>
  <si>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</si>
  <si>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</si>
  <si>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</si>
  <si>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</si>
  <si>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</si>
  <si>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</si>
  <si>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</si>
  <si>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</si>
  <si>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</si>
  <si>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</si>
  <si>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</si>
  <si>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</si>
  <si>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</si>
  <si>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</si>
  <si>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</si>
  <si>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</si>
  <si>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</si>
  <si>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</si>
  <si>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</si>
  <si>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</si>
  <si>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</si>
  <si>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</si>
  <si>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</si>
  <si>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</si>
  <si>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</si>
  <si>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</si>
  <si>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</si>
  <si>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</si>
  <si>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</si>
  <si>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</si>
  <si>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</si>
  <si>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</si>
  <si>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</si>
  <si>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</si>
  <si>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</si>
  <si>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</si>
  <si>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</si>
  <si>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</si>
  <si>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</si>
  <si>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</si>
  <si>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</si>
  <si>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</si>
  <si>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</si>
  <si>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</si>
  <si>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</si>
  <si>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</si>
  <si>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</si>
  <si>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</si>
  <si>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</si>
  <si>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</si>
  <si>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</si>
  <si>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</si>
  <si>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</si>
  <si>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</si>
  <si>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</si>
  <si>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</si>
  <si>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</si>
  <si>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</si>
  <si>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</si>
  <si>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</si>
  <si>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</si>
  <si>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</si>
  <si>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</si>
  <si>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</si>
  <si>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</si>
  <si>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</si>
  <si>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</si>
  <si>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</si>
  <si>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</si>
  <si>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</si>
  <si>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</si>
  <si>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</si>
  <si>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</si>
  <si>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</si>
  <si>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</si>
  <si>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</si>
  <si>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</si>
  <si>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</si>
  <si>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</si>
  <si>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</si>
  <si>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</si>
  <si>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</si>
  <si>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</si>
  <si>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</si>
  <si>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</si>
  <si>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</si>
  <si>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</si>
  <si>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</si>
  <si>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</si>
  <si>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</si>
  <si>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</si>
  <si>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</si>
  <si>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</si>
  <si>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</si>
  <si>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</si>
  <si>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</si>
  <si>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</si>
  <si>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</si>
  <si>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</si>
  <si>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</si>
  <si>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</si>
  <si>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</si>
  <si>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</si>
  <si>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</si>
  <si>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</si>
  <si>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</si>
  <si>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</si>
  <si>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</si>
  <si>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</si>
  <si>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</si>
  <si>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</si>
  <si>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</si>
  <si>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</si>
  <si>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</si>
  <si>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</si>
  <si>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</si>
  <si>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</si>
  <si>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</si>
  <si>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</si>
  <si>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</si>
  <si>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</si>
  <si>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</si>
  <si>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</si>
  <si>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</si>
  <si>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</si>
  <si>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</si>
  <si>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</si>
  <si>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</si>
  <si>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</si>
  <si>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</si>
  <si>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</si>
  <si>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</si>
  <si>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</si>
  <si>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</si>
  <si>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</si>
  <si>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</si>
  <si>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</si>
  <si>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</si>
  <si>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</si>
  <si>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</si>
  <si>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</si>
  <si>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</si>
  <si>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</si>
  <si>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</si>
  <si>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</si>
  <si>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</si>
  <si>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</si>
  <si>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</si>
  <si>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</si>
  <si>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</si>
  <si>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</si>
  <si>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</si>
  <si>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</si>
  <si>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</si>
  <si>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</si>
  <si>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</si>
  <si>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</si>
  <si>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</si>
  <si>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</si>
  <si>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</si>
  <si>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</si>
  <si>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</si>
  <si>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</si>
  <si>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</si>
  <si>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</si>
  <si>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</si>
  <si>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</si>
  <si>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</si>
  <si>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</si>
  <si>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</si>
  <si>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</si>
  <si>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</si>
  <si>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</si>
  <si>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</si>
  <si>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</si>
  <si>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</si>
  <si>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</si>
  <si>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</si>
  <si>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</si>
  <si>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</si>
  <si>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</si>
  <si>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</si>
  <si>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</si>
  <si>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</si>
  <si>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</si>
  <si>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</si>
  <si>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</si>
  <si>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</si>
  <si>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</si>
  <si>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</si>
  <si>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</si>
  <si>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</si>
  <si>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</si>
  <si>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</si>
  <si>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</si>
  <si>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</si>
  <si>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</si>
  <si>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</si>
  <si>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</si>
  <si>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</si>
  <si>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</si>
  <si>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</si>
  <si>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</si>
  <si>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</si>
  <si>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</si>
  <si>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</si>
  <si>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</si>
  <si>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</si>
  <si>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</si>
  <si>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</si>
  <si>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</si>
  <si>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</si>
  <si>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</si>
  <si>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</si>
  <si>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</si>
  <si>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</si>
  <si>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</si>
  <si>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</si>
  <si>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</si>
  <si>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</si>
  <si>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</si>
  <si>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</si>
  <si>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</si>
  <si>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</si>
  <si>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</si>
  <si>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</si>
  <si>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</si>
  <si>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</si>
  <si>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</si>
  <si>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</si>
  <si>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</si>
  <si>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</si>
  <si>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</si>
  <si>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</si>
  <si>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</si>
  <si>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</si>
  <si>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</si>
  <si>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</si>
  <si>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</si>
  <si>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</si>
  <si>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</si>
  <si>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</si>
  <si>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</si>
  <si>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</si>
  <si>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</si>
  <si>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</si>
  <si>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</si>
  <si>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</si>
  <si>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</si>
  <si>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</si>
  <si>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</si>
  <si>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</si>
  <si>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</si>
  <si>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</si>
  <si>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</si>
  <si>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</si>
  <si>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</si>
  <si>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</si>
  <si>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</si>
  <si>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</si>
  <si>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</si>
  <si>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</si>
  <si>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</si>
  <si>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</si>
  <si>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</si>
  <si>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</si>
  <si>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</si>
  <si>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</si>
  <si>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</si>
  <si>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</si>
  <si>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</si>
  <si>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</si>
  <si>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</si>
  <si>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</si>
  <si>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</si>
  <si>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</si>
  <si>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</si>
  <si>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</si>
  <si>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</si>
  <si>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</si>
  <si>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</si>
  <si>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</si>
  <si>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</si>
  <si>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</si>
  <si>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</si>
  <si>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</si>
  <si>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</si>
  <si>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</si>
  <si>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</si>
  <si>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</si>
  <si>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</si>
  <si>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</si>
  <si>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</si>
  <si>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</si>
  <si>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</si>
  <si>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</si>
  <si>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</si>
  <si>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</si>
  <si>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</si>
  <si>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</si>
  <si>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</si>
  <si>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</si>
  <si>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</si>
  <si>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</si>
  <si>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</si>
  <si>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</si>
  <si>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</si>
  <si>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</si>
  <si>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</si>
  <si>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</si>
  <si>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</si>
  <si>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</si>
  <si>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</si>
  <si>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</si>
  <si>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</si>
  <si>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</si>
  <si>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</si>
  <si>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</si>
  <si>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</si>
  <si>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</si>
  <si>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</si>
  <si>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</si>
  <si>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</si>
  <si>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</si>
  <si>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</si>
  <si>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</si>
  <si>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</si>
  <si>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</si>
  <si>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</si>
  <si>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</si>
  <si>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</si>
  <si>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</si>
  <si>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</si>
  <si>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</si>
  <si>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</si>
  <si>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</si>
  <si>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</si>
  <si>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</si>
  <si>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</si>
  <si>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</si>
  <si>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</si>
  <si>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</si>
  <si>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</si>
  <si>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</si>
  <si>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</si>
  <si>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</si>
  <si>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</si>
  <si>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</si>
  <si>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</si>
  <si>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</si>
  <si>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</si>
  <si>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</si>
  <si>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</si>
  <si>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</si>
  <si>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</si>
  <si>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</si>
  <si>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</si>
  <si>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</si>
  <si>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</si>
  <si>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</si>
  <si>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</si>
  <si>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</si>
  <si>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</si>
  <si>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</si>
  <si>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</si>
  <si>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</si>
  <si>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</si>
  <si>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</si>
  <si>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</si>
  <si>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</si>
  <si>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</si>
  <si>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</si>
  <si>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</si>
  <si>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</si>
  <si>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</si>
  <si>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</si>
  <si>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</si>
  <si>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</si>
  <si>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</si>
  <si>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</si>
  <si>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</si>
  <si>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</si>
  <si>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</si>
  <si>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</si>
  <si>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</si>
  <si>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</si>
  <si>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</si>
  <si>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</si>
  <si>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</si>
  <si>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</si>
  <si>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</si>
  <si>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</si>
  <si>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</si>
  <si>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</si>
  <si>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</si>
  <si>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</si>
  <si>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</si>
  <si>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</si>
  <si>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</si>
  <si>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</si>
  <si>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</si>
  <si>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</si>
  <si>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</si>
  <si>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</si>
  <si>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</si>
  <si>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</si>
  <si>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</si>
  <si>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</si>
  <si>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</si>
  <si>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</si>
  <si>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</si>
  <si>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</si>
  <si>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</si>
  <si>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</si>
  <si>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</si>
  <si>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</si>
  <si>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</si>
  <si>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</si>
  <si>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</si>
  <si>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</si>
  <si>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</si>
  <si>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</si>
  <si>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</si>
  <si>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</si>
  <si>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</si>
  <si>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</si>
  <si>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</si>
  <si>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</si>
  <si>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</si>
  <si>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</si>
  <si>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</si>
  <si>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</si>
  <si>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</si>
  <si>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</si>
  <si>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</si>
  <si>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</si>
  <si>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</si>
  <si>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</si>
  <si>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</si>
  <si>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</si>
  <si>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</si>
  <si>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</si>
  <si>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</si>
  <si>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</si>
  <si>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</si>
  <si>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</si>
  <si>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</si>
  <si>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</si>
  <si>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</si>
  <si>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</si>
  <si>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</si>
  <si>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</si>
  <si>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</si>
  <si>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</si>
  <si>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</si>
  <si>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</si>
  <si>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</si>
  <si>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</si>
  <si>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</si>
  <si>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</si>
  <si>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</si>
  <si>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</si>
  <si>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</si>
  <si>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</si>
  <si>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</si>
  <si>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</si>
  <si>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</si>
  <si>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</si>
  <si>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</si>
  <si>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</si>
  <si>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</si>
  <si>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</si>
  <si>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</si>
  <si>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</si>
  <si>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</si>
  <si>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</si>
  <si>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</si>
  <si>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</si>
  <si>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</si>
  <si>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</si>
  <si>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</si>
  <si>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</si>
  <si>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</si>
  <si>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</si>
  <si>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</si>
  <si>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</si>
  <si>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</si>
  <si>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</si>
  <si>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</si>
  <si>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</si>
  <si>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</si>
  <si>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</si>
  <si>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</si>
  <si>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</si>
  <si>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</si>
  <si>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</si>
  <si>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</si>
  <si>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</si>
  <si>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</si>
  <si>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</si>
  <si>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</si>
  <si>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</si>
  <si>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</si>
  <si>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</si>
  <si>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</si>
  <si>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</si>
  <si>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</si>
  <si>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</si>
  <si>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</si>
  <si>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</si>
  <si>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</si>
  <si>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</si>
  <si>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</si>
  <si>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</si>
  <si>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</si>
  <si>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</si>
  <si>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</si>
  <si>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</si>
  <si>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</si>
  <si>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</si>
  <si>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</si>
  <si>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</si>
  <si>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</si>
  <si>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</si>
  <si>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</si>
  <si>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</si>
  <si>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</si>
  <si>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</si>
  <si>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</si>
  <si>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</si>
  <si>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</si>
  <si>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</si>
  <si>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</si>
  <si>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</si>
  <si>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</si>
  <si>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</si>
  <si>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</si>
  <si>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</si>
  <si>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</si>
  <si>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</si>
  <si>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</si>
  <si>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</si>
  <si>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</si>
  <si>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</si>
  <si>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</si>
  <si>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</si>
  <si>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</si>
  <si>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</si>
  <si>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</si>
  <si>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</si>
  <si>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</si>
  <si>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</si>
  <si>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</si>
  <si>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</si>
  <si>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</si>
  <si>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</si>
  <si>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</si>
  <si>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</si>
  <si>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</si>
  <si>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</si>
  <si>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</si>
  <si>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</si>
  <si>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</si>
  <si>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</si>
  <si>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</si>
  <si>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</si>
  <si>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</si>
  <si>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</si>
  <si>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</si>
  <si>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</si>
  <si>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</si>
  <si>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</si>
  <si>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</si>
  <si>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</si>
  <si>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</si>
  <si>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</si>
  <si>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</si>
  <si>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</si>
  <si>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</si>
  <si>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</si>
  <si>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</si>
  <si>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</si>
  <si>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</si>
  <si>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</si>
  <si>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</si>
  <si>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</si>
  <si>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</si>
  <si>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</si>
  <si>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</si>
  <si>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</si>
  <si>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</si>
  <si>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</si>
  <si>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</si>
  <si>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</si>
  <si>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</si>
  <si>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</si>
  <si>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</si>
  <si>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</si>
  <si>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</si>
  <si>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</si>
  <si>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</si>
  <si>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</si>
  <si>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</si>
  <si>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</si>
  <si>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</si>
  <si>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</si>
  <si>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</si>
  <si>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</si>
  <si>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</si>
  <si>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</si>
  <si>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</si>
  <si>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</si>
  <si>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</si>
  <si>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</si>
  <si>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</si>
  <si>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</si>
  <si>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</si>
  <si>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</si>
  <si>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</si>
  <si>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</si>
  <si>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</si>
  <si>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</si>
  <si>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</si>
  <si>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</si>
  <si>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</si>
  <si>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</si>
  <si>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</si>
  <si>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</si>
  <si>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</si>
  <si>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</si>
  <si>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</si>
  <si>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</si>
  <si>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</si>
  <si>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</si>
  <si>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</si>
  <si>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</si>
  <si>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</si>
  <si>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</si>
  <si>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</si>
  <si>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</si>
  <si>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</si>
  <si>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</si>
  <si>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</si>
  <si>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</si>
  <si>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</si>
  <si>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</si>
  <si>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</si>
  <si>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</si>
  <si>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</si>
  <si>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</si>
  <si>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</si>
  <si>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</si>
  <si>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</si>
  <si>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</si>
  <si>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</si>
  <si>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</si>
  <si>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</si>
  <si>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</si>
  <si>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</si>
  <si>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</si>
  <si>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</si>
  <si>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</si>
  <si>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</si>
  <si>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</si>
  <si>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</si>
  <si>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</si>
  <si>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</si>
  <si>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</si>
  <si>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</si>
  <si>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</si>
  <si>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</si>
  <si>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</si>
  <si>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</si>
  <si>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</si>
  <si>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</si>
  <si>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</si>
  <si>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</si>
  <si>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</si>
  <si>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</si>
  <si>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</si>
  <si>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</si>
  <si>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</si>
  <si>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</si>
  <si>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</si>
  <si>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</si>
  <si>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</si>
  <si>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</si>
  <si>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</si>
  <si>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</si>
  <si>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</si>
  <si>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</si>
  <si>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</si>
  <si>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</si>
  <si>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</si>
  <si>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</si>
  <si>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</si>
  <si>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</si>
  <si>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</si>
  <si>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</si>
  <si>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</si>
  <si>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</si>
  <si>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</si>
  <si>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</si>
  <si>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</si>
  <si>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</si>
  <si>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</si>
  <si>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</si>
  <si>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</si>
  <si>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</si>
  <si>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</si>
  <si>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</si>
  <si>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</si>
  <si>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</si>
  <si>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</si>
  <si>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</si>
  <si>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</si>
  <si>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</si>
  <si>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</si>
  <si>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</si>
  <si>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</si>
  <si>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</si>
  <si>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</si>
  <si>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</si>
  <si>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</si>
  <si>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</si>
  <si>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</si>
  <si>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</si>
  <si>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</si>
  <si>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</si>
  <si>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</si>
  <si>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</si>
  <si>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</si>
  <si>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</si>
  <si>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</si>
  <si>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</si>
  <si>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</si>
  <si>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</si>
  <si>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</si>
  <si>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</si>
  <si>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</si>
  <si>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</si>
  <si>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</si>
  <si>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</si>
  <si>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</si>
  <si>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</si>
  <si>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</si>
  <si>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</si>
  <si>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</si>
  <si>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</si>
  <si>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</si>
  <si>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</si>
  <si>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</si>
  <si>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</si>
  <si>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</si>
  <si>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</si>
  <si>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</si>
  <si>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</si>
  <si>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</si>
  <si>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</si>
  <si>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</si>
  <si>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</si>
  <si>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</si>
  <si>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</si>
  <si>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</si>
  <si>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</si>
  <si>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</si>
  <si>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</si>
  <si>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</si>
  <si>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</si>
  <si>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</si>
  <si>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</si>
  <si>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</si>
  <si>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</si>
  <si>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</si>
  <si>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</si>
  <si>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</si>
  <si>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</si>
  <si>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</si>
  <si>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</si>
  <si>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</si>
  <si>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</si>
  <si>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</si>
  <si>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</si>
  <si>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</si>
  <si>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</si>
  <si>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</si>
  <si>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</si>
  <si>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</si>
  <si>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</si>
  <si>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</si>
  <si>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</si>
  <si>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</si>
  <si>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</si>
  <si>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</si>
  <si>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</si>
  <si>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</si>
  <si>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</si>
  <si>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</si>
  <si>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</si>
  <si>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</si>
  <si>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</si>
  <si>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</si>
  <si>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</si>
  <si>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</si>
  <si>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</si>
  <si>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</si>
  <si>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</si>
  <si>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</si>
  <si>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</si>
  <si>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</si>
  <si>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</si>
  <si>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</si>
  <si>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</si>
  <si>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</si>
  <si>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</si>
  <si>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</si>
  <si>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</si>
  <si>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</si>
  <si>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</si>
  <si>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</si>
  <si>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</si>
  <si>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</si>
  <si>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</si>
  <si>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</si>
  <si>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</si>
  <si>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</si>
  <si>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</si>
  <si>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</si>
  <si>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</si>
  <si>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</si>
  <si>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</si>
  <si>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</si>
  <si>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</si>
  <si>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</si>
  <si>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</si>
  <si>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</si>
  <si>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</si>
  <si>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</si>
  <si>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</si>
  <si>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</si>
  <si>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</si>
  <si>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</si>
  <si>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</si>
  <si>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</si>
  <si>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</si>
  <si>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</si>
  <si>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</si>
  <si>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</si>
  <si>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</si>
  <si>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</si>
  <si>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</si>
  <si>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</si>
  <si>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</si>
  <si>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</si>
  <si>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</si>
  <si>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</si>
  <si>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</si>
  <si>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</si>
  <si>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</si>
  <si>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</si>
  <si>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</si>
  <si>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</si>
  <si>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</si>
  <si>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</si>
  <si>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</si>
  <si>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</si>
  <si>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</si>
  <si>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</si>
  <si>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</si>
  <si>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</si>
  <si>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</si>
  <si>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</si>
  <si>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</si>
  <si>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</si>
  <si>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</si>
  <si>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</si>
  <si>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</si>
  <si>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</si>
  <si>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</si>
  <si>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</si>
  <si>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</si>
  <si>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</si>
  <si>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</si>
  <si>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</si>
  <si>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</si>
  <si>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</si>
  <si>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</si>
  <si>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</si>
  <si>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</si>
  <si>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</si>
  <si>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</si>
  <si>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</si>
  <si>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</si>
  <si>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</si>
  <si>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</si>
  <si>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</si>
  <si>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</si>
  <si>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</si>
  <si>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</si>
  <si>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</si>
  <si>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</si>
  <si>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</si>
  <si>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</si>
  <si>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</si>
  <si>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</si>
  <si>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</si>
  <si>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</si>
  <si>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</si>
  <si>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</si>
  <si>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</si>
  <si>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</si>
  <si>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</si>
  <si>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</si>
  <si>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</si>
  <si>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</si>
  <si>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</si>
  <si>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</si>
  <si>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</si>
  <si>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</si>
  <si>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</si>
  <si>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</si>
  <si>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</si>
  <si>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</si>
  <si>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</si>
  <si>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</si>
  <si>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</si>
  <si>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</si>
  <si>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</si>
  <si>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</si>
  <si>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</si>
  <si>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</si>
  <si>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</si>
  <si>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</si>
  <si>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</si>
  <si>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</si>
  <si>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</si>
  <si>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</si>
  <si>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</si>
  <si>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</si>
  <si>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</si>
  <si>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</si>
  <si>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</si>
  <si>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</si>
  <si>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</si>
  <si>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</si>
  <si>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</si>
  <si>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</si>
  <si>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</si>
  <si>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</si>
  <si>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</si>
  <si>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</si>
  <si>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</si>
  <si>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</si>
  <si>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</si>
  <si>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</si>
  <si>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</si>
  <si>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</si>
  <si>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</si>
  <si>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</si>
  <si>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</si>
  <si>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</si>
  <si>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</si>
  <si>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</si>
  <si>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</si>
  <si>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</si>
  <si>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</si>
  <si>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</si>
  <si>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</si>
  <si>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</si>
  <si>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</si>
  <si>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</si>
  <si>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</si>
  <si>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</si>
  <si>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</si>
  <si>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</si>
  <si>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</si>
  <si>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</si>
  <si>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</si>
  <si>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</si>
  <si>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</si>
  <si>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</si>
  <si>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</si>
  <si>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</si>
  <si>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</si>
  <si>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</si>
  <si>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</si>
  <si>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</si>
  <si>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</si>
  <si>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</si>
  <si>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</si>
  <si>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</si>
  <si>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</si>
  <si>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</si>
  <si>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</si>
  <si>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</si>
  <si>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</si>
  <si>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</si>
  <si>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</si>
  <si>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</si>
  <si>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</si>
  <si>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</si>
  <si>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</si>
  <si>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</si>
  <si>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</si>
  <si>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</si>
  <si>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</si>
  <si>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</si>
  <si>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</si>
  <si>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</si>
  <si>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</si>
  <si>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</si>
  <si>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</si>
  <si>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</si>
  <si>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</si>
  <si>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</si>
  <si>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</si>
  <si>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</si>
  <si>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</si>
  <si>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</si>
  <si>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</si>
  <si>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</si>
  <si>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</si>
  <si>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</si>
  <si>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</si>
  <si>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</si>
  <si>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</si>
  <si>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</si>
  <si>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</si>
  <si>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</si>
  <si>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</si>
  <si>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</si>
  <si>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</si>
  <si>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</si>
  <si>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</si>
  <si>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</si>
  <si>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</si>
  <si>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</si>
  <si>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</si>
  <si>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</si>
  <si>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</si>
  <si>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</si>
  <si>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</si>
  <si>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</si>
  <si>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</si>
  <si>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</si>
  <si>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</si>
  <si>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</si>
  <si>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</si>
  <si>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</si>
  <si>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</si>
  <si>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</si>
  <si>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</si>
  <si>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</si>
  <si>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</si>
  <si>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</si>
  <si>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</si>
  <si>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</si>
  <si>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</si>
  <si>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</si>
  <si>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</si>
  <si>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</si>
  <si>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</si>
  <si>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</si>
  <si>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</si>
  <si>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</si>
  <si>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</si>
  <si>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</si>
  <si>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</si>
  <si>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</si>
  <si>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</si>
  <si>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</si>
  <si>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</si>
  <si>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</si>
  <si>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</si>
  <si>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</si>
  <si>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</si>
  <si>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</si>
  <si>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</si>
  <si>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</si>
  <si>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</si>
  <si>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</si>
  <si>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</si>
  <si>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</si>
  <si>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</si>
  <si>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</si>
  <si>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</si>
  <si>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</si>
  <si>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</si>
  <si>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</si>
  <si>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</si>
  <si>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</si>
  <si>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</si>
  <si>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</si>
  <si>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</si>
  <si>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</si>
  <si>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</si>
  <si>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</si>
  <si>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</si>
  <si>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</si>
  <si>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</si>
  <si>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</si>
  <si>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</si>
  <si>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</si>
  <si>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</si>
  <si>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</si>
  <si>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</si>
  <si>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</si>
  <si>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</si>
  <si>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</si>
  <si>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</si>
  <si>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</si>
  <si>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</si>
  <si>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</si>
  <si>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</si>
  <si>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</si>
  <si>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</si>
  <si>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</si>
  <si>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</si>
  <si>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</si>
  <si>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</si>
  <si>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</si>
  <si>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</si>
  <si>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</si>
  <si>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</si>
  <si>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</si>
  <si>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</si>
  <si>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</si>
  <si>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</si>
  <si>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</si>
  <si>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</si>
  <si>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</si>
  <si>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</si>
  <si>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</si>
  <si>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</si>
  <si>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</si>
  <si>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</si>
  <si>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</si>
  <si>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</si>
  <si>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</si>
  <si>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</si>
  <si>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</si>
  <si>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</si>
  <si>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</si>
  <si>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</si>
  <si>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</si>
  <si>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</si>
  <si>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</si>
  <si>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</si>
  <si>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</si>
  <si>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</si>
  <si>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</si>
  <si>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</si>
  <si>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</si>
  <si>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</si>
  <si>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</si>
  <si>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</si>
  <si>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</si>
  <si>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</si>
  <si>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</si>
  <si>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</si>
  <si>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</si>
  <si>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</si>
  <si>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</si>
  <si>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</si>
  <si>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</si>
  <si>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</si>
  <si>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</si>
  <si>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</si>
  <si>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</si>
  <si>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</si>
  <si>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</si>
  <si>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</si>
  <si>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</si>
  <si>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</si>
  <si>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</si>
  <si>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</si>
  <si>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</si>
  <si>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</si>
  <si>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</si>
  <si>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</si>
  <si>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</si>
  <si>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</si>
  <si>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</si>
  <si>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</si>
  <si>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</si>
  <si>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</si>
  <si>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</si>
  <si>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</si>
  <si>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</si>
  <si>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</si>
  <si>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</si>
  <si>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</si>
  <si>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</si>
  <si>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</si>
  <si>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</si>
  <si>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</si>
  <si>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</si>
  <si>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</si>
  <si>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</si>
  <si>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</si>
  <si>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</si>
  <si>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</si>
  <si>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</si>
  <si>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</si>
  <si>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</si>
  <si>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</si>
  <si>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</si>
  <si>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</si>
  <si>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</si>
  <si>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</si>
  <si>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</si>
  <si>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</si>
  <si>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</si>
  <si>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</si>
  <si>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</si>
  <si>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</si>
  <si>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</si>
  <si>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</si>
  <si>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</si>
  <si>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</si>
  <si>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</si>
  <si>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</si>
  <si>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</si>
  <si>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</si>
  <si>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</si>
  <si>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</si>
  <si>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</si>
  <si>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</si>
  <si>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</si>
  <si>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</si>
  <si>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</si>
  <si>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</si>
  <si>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</si>
  <si>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</si>
  <si>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</si>
  <si>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</si>
  <si>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</si>
  <si>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</si>
  <si>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</si>
  <si>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</si>
  <si>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</si>
  <si>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</si>
  <si>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</si>
  <si>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</si>
  <si>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</si>
  <si>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</si>
  <si>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</si>
  <si>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</si>
  <si>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</si>
  <si>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</si>
  <si>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</si>
  <si>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</si>
  <si>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</si>
  <si>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</si>
  <si>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</si>
  <si>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</si>
  <si>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</si>
  <si>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</si>
  <si>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</si>
  <si>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</si>
  <si>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</si>
  <si>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</si>
  <si>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</si>
  <si>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</si>
  <si>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</si>
  <si>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</si>
  <si>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</si>
  <si>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</si>
  <si>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</si>
  <si>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</si>
  <si>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</si>
  <si>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</si>
  <si>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</si>
  <si>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</si>
  <si>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</si>
  <si>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</si>
  <si>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</si>
  <si>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</si>
  <si>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</si>
  <si>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</si>
  <si>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</si>
  <si>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</si>
  <si>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</si>
  <si>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</si>
  <si>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</si>
  <si>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</si>
  <si>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</si>
  <si>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</si>
  <si>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</si>
  <si>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</si>
  <si>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</si>
  <si>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</si>
  <si>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</si>
  <si>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</si>
  <si>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</si>
  <si>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</si>
  <si>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</si>
  <si>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</si>
  <si>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</si>
  <si>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</si>
  <si>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</si>
  <si>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</si>
  <si>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</si>
  <si>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</si>
  <si>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</si>
  <si>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</si>
  <si>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</si>
  <si>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</si>
  <si>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</si>
  <si>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</si>
  <si>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</si>
  <si>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</si>
  <si>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</si>
  <si>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</si>
  <si>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</si>
  <si>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</si>
  <si>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</si>
  <si>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</si>
  <si>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</si>
  <si>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</si>
  <si>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</si>
  <si>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</si>
  <si>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</si>
  <si>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</si>
  <si>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</si>
  <si>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</si>
  <si>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</si>
  <si>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</si>
  <si>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</si>
  <si>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</si>
  <si>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</si>
  <si>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</si>
  <si>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</si>
  <si>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</si>
  <si>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</si>
  <si>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</si>
  <si>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</si>
  <si>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</si>
  <si>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</si>
  <si>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</si>
  <si>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</si>
  <si>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</si>
  <si>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</si>
  <si>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</si>
  <si>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</si>
  <si>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</si>
  <si>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</si>
  <si>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</si>
  <si>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</si>
  <si>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</si>
  <si>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</si>
  <si>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</si>
  <si>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</si>
  <si>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</si>
  <si>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</si>
  <si>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</si>
  <si>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</si>
  <si>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</si>
  <si>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</si>
  <si>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</si>
  <si>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</si>
  <si>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</si>
  <si>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</si>
  <si>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</si>
  <si>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</si>
  <si>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</si>
  <si>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</si>
  <si>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</si>
  <si>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</si>
  <si>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</si>
  <si>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</si>
  <si>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</si>
  <si>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</si>
  <si>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</si>
  <si>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</si>
  <si>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</si>
  <si>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</si>
  <si>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</si>
  <si>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</si>
  <si>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</si>
  <si>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</si>
  <si>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</si>
  <si>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</si>
  <si>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</si>
  <si>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</si>
  <si>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</si>
  <si>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</si>
  <si>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</si>
  <si>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</si>
  <si>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</si>
  <si>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</si>
  <si>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</si>
  <si>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</si>
  <si>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</si>
  <si>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</si>
  <si>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</si>
  <si>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</si>
  <si>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</si>
  <si>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</si>
  <si>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</si>
  <si>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</si>
  <si>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</si>
  <si>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</si>
  <si>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</si>
  <si>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</si>
  <si>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</si>
  <si>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</si>
  <si>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</si>
  <si>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</si>
  <si>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</si>
  <si>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</si>
  <si>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</si>
  <si>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</si>
  <si>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</si>
  <si>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</si>
  <si>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</si>
  <si>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</si>
  <si>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</si>
  <si>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</si>
  <si>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</si>
  <si>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</si>
  <si>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</si>
  <si>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</si>
  <si>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</si>
  <si>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</si>
  <si>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</si>
  <si>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</si>
  <si>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</si>
  <si>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</si>
  <si>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</si>
  <si>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</si>
  <si>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</si>
  <si>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</si>
  <si>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</si>
  <si>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</si>
  <si>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</si>
  <si>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</si>
  <si>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</si>
  <si>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</si>
  <si>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</si>
  <si>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</si>
  <si>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</si>
  <si>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</si>
  <si>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</si>
  <si>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</si>
  <si>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</si>
  <si>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</si>
  <si>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</si>
  <si>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</si>
  <si>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</si>
  <si>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</si>
  <si>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</si>
  <si>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</si>
  <si>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</si>
  <si>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</si>
  <si>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</si>
  <si>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</si>
  <si>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</si>
  <si>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</si>
  <si>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</si>
  <si>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</si>
  <si>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</si>
  <si>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</si>
  <si>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</si>
  <si>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</si>
  <si>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</si>
  <si>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</si>
  <si>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</si>
  <si>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</si>
  <si>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</si>
  <si>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</si>
  <si>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</si>
  <si>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</si>
  <si>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</si>
  <si>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</si>
  <si>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</si>
  <si>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</si>
  <si>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</si>
  <si>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</si>
  <si>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</si>
  <si>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</si>
  <si>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</si>
  <si>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</si>
  <si>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</si>
  <si>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</si>
  <si>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</si>
  <si>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</si>
  <si>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</si>
  <si>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</si>
  <si>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</si>
  <si>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</si>
  <si>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</si>
  <si>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</si>
  <si>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</si>
  <si>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</si>
  <si>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</si>
  <si>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</si>
  <si>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</si>
  <si>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</si>
  <si>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</si>
  <si>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</si>
  <si>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</si>
  <si>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</si>
  <si>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</si>
  <si>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</si>
  <si>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</si>
  <si>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</si>
  <si>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</si>
  <si>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</si>
  <si>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</si>
  <si>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</si>
  <si>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</si>
  <si>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</si>
  <si>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</si>
  <si>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</si>
  <si>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</si>
  <si>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</si>
  <si>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</si>
  <si>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</si>
  <si>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</si>
  <si>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</si>
  <si>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</si>
  <si>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</si>
  <si>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</si>
  <si>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</si>
  <si>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</si>
  <si>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</si>
  <si>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</si>
  <si>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</si>
  <si>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</si>
  <si>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</si>
  <si>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</si>
  <si>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</si>
  <si>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</si>
  <si>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</si>
  <si>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</si>
  <si>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</si>
  <si>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</si>
  <si>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</si>
  <si>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</si>
  <si>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</si>
  <si>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</si>
  <si>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</si>
  <si>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</si>
  <si>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</si>
  <si>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</si>
  <si>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</si>
  <si>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</si>
  <si>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</si>
  <si>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</si>
  <si>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</si>
  <si>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</si>
  <si>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</si>
  <si>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</si>
  <si>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</si>
  <si>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</si>
  <si>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</si>
  <si>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</si>
  <si>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</si>
  <si>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</si>
  <si>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</si>
  <si>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</si>
  <si>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</si>
  <si>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</si>
  <si>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</si>
  <si>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</si>
  <si>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</si>
  <si>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</si>
  <si>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</si>
  <si>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</si>
  <si>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</si>
  <si>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</si>
  <si>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</si>
  <si>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</si>
  <si>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</si>
  <si>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</si>
  <si>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</si>
  <si>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</si>
  <si>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</si>
  <si>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</si>
  <si>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</si>
  <si>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</si>
  <si>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</si>
  <si>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</si>
  <si>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</si>
  <si>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</si>
  <si>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</si>
  <si>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</si>
  <si>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</si>
  <si>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</si>
  <si>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</si>
  <si>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</si>
  <si>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</si>
  <si>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</si>
  <si>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</si>
  <si>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</si>
  <si>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</si>
  <si>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</si>
  <si>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</si>
  <si>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</si>
  <si>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</si>
  <si>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</si>
  <si>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</si>
  <si>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</si>
  <si>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</si>
  <si>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</si>
  <si>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</si>
  <si>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</si>
  <si>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</si>
  <si>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</si>
  <si>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</si>
  <si>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</si>
  <si>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</si>
  <si>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</si>
  <si>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</si>
  <si>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</si>
  <si>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</si>
  <si>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</si>
  <si>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</si>
  <si>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</si>
  <si>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</si>
  <si>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</si>
  <si>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</si>
  <si>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</si>
  <si>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</si>
  <si>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</si>
  <si>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</si>
  <si>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</si>
  <si>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</si>
  <si>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</si>
  <si>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</si>
  <si>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</si>
  <si>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</si>
  <si>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</si>
  <si>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</si>
  <si>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</si>
  <si>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</si>
  <si>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</si>
  <si>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</si>
  <si>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</si>
  <si>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</si>
  <si>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</si>
  <si>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</si>
  <si>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</si>
  <si>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</si>
  <si>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</si>
  <si>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</si>
  <si>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</si>
  <si>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</si>
  <si>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</si>
  <si>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</si>
  <si>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</si>
  <si>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</si>
  <si>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</si>
  <si>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</si>
  <si>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</si>
  <si>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</si>
  <si>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</si>
  <si>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</si>
  <si>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</si>
  <si>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</si>
  <si>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</si>
  <si>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</si>
  <si>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</si>
  <si>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</si>
  <si>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</si>
  <si>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</si>
  <si>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</si>
  <si>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</si>
  <si>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</si>
  <si>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</si>
  <si>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</si>
  <si>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</si>
  <si>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</si>
  <si>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</si>
  <si>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</si>
  <si>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</si>
  <si>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</si>
  <si>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</si>
  <si>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</si>
  <si>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</si>
  <si>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</si>
  <si>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</si>
  <si>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</si>
  <si>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</si>
  <si>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</si>
  <si>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</si>
  <si>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</si>
  <si>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</si>
  <si>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</si>
  <si>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</si>
  <si>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</si>
  <si>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</si>
  <si>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</si>
  <si>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</si>
  <si>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</si>
  <si>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</si>
  <si>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</si>
  <si>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</si>
  <si>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</si>
  <si>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</si>
  <si>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</si>
  <si>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</si>
  <si>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</si>
  <si>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</si>
  <si>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</si>
  <si>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</si>
  <si>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</si>
  <si>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</si>
  <si>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</si>
  <si>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</si>
  <si>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</si>
  <si>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</si>
  <si>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</si>
  <si>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</si>
  <si>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</si>
  <si>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</si>
  <si>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</si>
  <si>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</si>
  <si>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</si>
  <si>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</si>
  <si>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</si>
  <si>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</si>
  <si>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</si>
  <si>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</si>
  <si>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</si>
  <si>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</si>
  <si>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</si>
  <si>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</si>
  <si>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</si>
  <si>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</si>
  <si>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</si>
  <si>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</si>
  <si>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</si>
  <si>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</si>
  <si>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</si>
  <si>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</si>
  <si>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</si>
  <si>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</si>
  <si>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</si>
  <si>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</si>
  <si>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</si>
  <si>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</si>
  <si>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</si>
  <si>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</si>
  <si>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</si>
  <si>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</si>
  <si>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</si>
  <si>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</si>
  <si>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</si>
  <si>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</si>
  <si>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</si>
  <si>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</si>
  <si>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</si>
  <si>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</si>
  <si>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</si>
  <si>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</si>
  <si>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</si>
  <si>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</si>
  <si>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</si>
  <si>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</si>
  <si>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</si>
  <si>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</si>
  <si>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</si>
  <si>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</si>
  <si>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</si>
  <si>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</si>
  <si>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</si>
  <si>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</si>
  <si>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</si>
  <si>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</si>
  <si>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</si>
  <si>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</si>
  <si>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</si>
  <si>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</si>
  <si>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</si>
  <si>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</si>
  <si>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</si>
  <si>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</si>
  <si>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</si>
  <si>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</si>
  <si>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</si>
  <si>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</si>
  <si>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</si>
  <si>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</si>
  <si>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</si>
  <si>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</si>
  <si>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</si>
  <si>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</si>
  <si>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</si>
  <si>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</si>
  <si>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</si>
  <si>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</si>
  <si>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</si>
  <si>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</si>
  <si>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</si>
  <si>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</si>
  <si>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</si>
  <si>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</si>
  <si>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</si>
  <si>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</si>
  <si>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</si>
  <si>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</si>
  <si>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</si>
  <si>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</si>
  <si>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</si>
  <si>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</si>
  <si>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</si>
  <si>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</si>
  <si>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</si>
  <si>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</si>
  <si>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</si>
  <si>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</si>
  <si>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</si>
  <si>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</si>
  <si>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</si>
  <si>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</si>
  <si>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</si>
  <si>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</si>
  <si>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</si>
  <si>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</si>
  <si>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</si>
  <si>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</si>
  <si>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</si>
  <si>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</si>
  <si>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</si>
  <si>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</si>
  <si>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</si>
  <si>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</si>
  <si>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</si>
  <si>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</si>
  <si>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</si>
  <si>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</si>
  <si>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</si>
  <si>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</si>
  <si>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</si>
  <si>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</si>
  <si>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</si>
  <si>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</si>
  <si>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</si>
  <si>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</si>
  <si>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</si>
  <si>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</si>
  <si>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</si>
  <si>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</si>
  <si>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</si>
  <si>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</si>
  <si>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</si>
  <si>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</si>
  <si>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</si>
  <si>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</si>
  <si>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</si>
  <si>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</si>
  <si>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</si>
  <si>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</si>
  <si>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</si>
  <si>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</si>
  <si>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</si>
  <si>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</si>
  <si>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</si>
  <si>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</si>
  <si>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</si>
  <si>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</si>
  <si>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</si>
  <si>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</si>
  <si>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</si>
  <si>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</si>
  <si>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</si>
  <si>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</si>
  <si>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</si>
  <si>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</si>
  <si>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</si>
  <si>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</si>
  <si>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</si>
  <si>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</si>
  <si>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</si>
  <si>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</si>
  <si>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</si>
  <si>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</si>
  <si>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</si>
  <si>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</si>
  <si>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</si>
  <si>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</si>
  <si>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</si>
  <si>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</si>
  <si>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</si>
  <si>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</si>
  <si>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</si>
  <si>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</si>
  <si>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</si>
  <si>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</si>
  <si>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</si>
  <si>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</si>
  <si>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</si>
  <si>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</si>
  <si>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</si>
  <si>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</si>
  <si>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</si>
  <si>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</si>
  <si>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</si>
  <si>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</si>
  <si>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</si>
  <si>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</si>
  <si>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</si>
  <si>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</si>
  <si>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</si>
  <si>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</si>
  <si>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</si>
  <si>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</si>
  <si>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</si>
  <si>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</si>
  <si>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</si>
  <si>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</si>
  <si>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</si>
  <si>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</si>
  <si>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</si>
  <si>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</si>
  <si>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</si>
  <si>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</si>
  <si>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</si>
  <si>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</si>
  <si>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</si>
  <si>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</si>
  <si>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</si>
  <si>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</si>
  <si>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</si>
  <si>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</si>
  <si>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</si>
  <si>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</si>
  <si>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</si>
  <si>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</si>
  <si>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</si>
  <si>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</si>
  <si>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</si>
  <si>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</si>
  <si>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</si>
  <si>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</si>
  <si>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</si>
  <si>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</si>
  <si>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</si>
  <si>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</si>
  <si>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</si>
  <si>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</si>
  <si>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</si>
  <si>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</si>
  <si>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</si>
  <si>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</si>
  <si>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</si>
  <si>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</si>
  <si>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</si>
  <si>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</si>
  <si>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</si>
  <si>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</si>
  <si>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</si>
  <si>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</si>
  <si>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</si>
  <si>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</si>
  <si>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</si>
  <si>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</si>
  <si>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</si>
  <si>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</si>
  <si>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</si>
  <si>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</si>
  <si>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</si>
  <si>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</si>
  <si>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</si>
  <si>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</si>
  <si>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</si>
  <si>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</si>
  <si>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</si>
  <si>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</si>
  <si>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</si>
  <si>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</si>
  <si>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</si>
  <si>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</si>
  <si>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</si>
  <si>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</si>
  <si>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</si>
  <si>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</si>
  <si>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</si>
  <si>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</si>
  <si>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</si>
  <si>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</si>
  <si>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</si>
  <si>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</si>
  <si>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</si>
  <si>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</si>
  <si>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</si>
  <si>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</si>
  <si>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</si>
  <si>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</si>
  <si>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</si>
  <si>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</si>
  <si>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</si>
  <si>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</si>
  <si>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</si>
  <si>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</si>
  <si>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</si>
  <si>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</si>
  <si>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</si>
  <si>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</si>
  <si>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</si>
  <si>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</si>
  <si>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</si>
  <si>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</si>
  <si>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</si>
  <si>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</si>
  <si>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</si>
  <si>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</si>
  <si>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</si>
  <si>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</si>
  <si>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</si>
  <si>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</si>
  <si>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</si>
  <si>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</si>
  <si>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</si>
  <si>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</si>
  <si>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</si>
  <si>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</si>
  <si>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</si>
  <si>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</si>
  <si>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</si>
  <si>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</si>
  <si>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</si>
  <si>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</si>
  <si>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</si>
  <si>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</si>
  <si>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</si>
  <si>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</si>
  <si>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</si>
  <si>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</si>
  <si>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</si>
  <si>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</si>
  <si>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</si>
  <si>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</si>
  <si>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</si>
  <si>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</si>
  <si>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</si>
  <si>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</si>
  <si>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</si>
  <si>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</si>
  <si>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</si>
  <si>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</si>
  <si>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</si>
  <si>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</si>
  <si>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</si>
  <si>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</si>
  <si>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</si>
  <si>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</si>
  <si>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</si>
  <si>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</si>
  <si>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</si>
  <si>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</si>
  <si>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</si>
  <si>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</si>
  <si>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</si>
  <si>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</si>
  <si>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</si>
  <si>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</si>
  <si>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</si>
  <si>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</si>
  <si>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</si>
  <si>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</si>
  <si>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</si>
  <si>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</si>
  <si>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</si>
  <si>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</si>
  <si>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</si>
  <si>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</si>
  <si>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</si>
  <si>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</si>
  <si>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</si>
  <si>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</si>
  <si>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</si>
  <si>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</si>
  <si>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</si>
  <si>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</si>
  <si>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</si>
  <si>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</si>
  <si>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</si>
  <si>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</si>
  <si>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</si>
  <si>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</si>
  <si>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</si>
  <si>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</si>
  <si>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</si>
  <si>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</si>
  <si>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</si>
  <si>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</si>
  <si>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</si>
  <si>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</si>
  <si>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</si>
  <si>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</si>
  <si>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</si>
  <si>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</si>
  <si>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</si>
  <si>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</si>
  <si>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</si>
  <si>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</si>
  <si>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</si>
  <si>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</si>
  <si>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</si>
  <si>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</si>
  <si>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</si>
  <si>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</si>
  <si>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</si>
  <si>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</si>
  <si>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</si>
  <si>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</si>
  <si>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</si>
  <si>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</si>
  <si>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</si>
  <si>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</si>
  <si>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</si>
  <si>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</si>
  <si>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</si>
  <si>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</si>
  <si>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</si>
  <si>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</si>
  <si>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</si>
  <si>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</si>
  <si>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</si>
  <si>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</si>
  <si>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</si>
  <si>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</si>
  <si>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</si>
  <si>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</si>
  <si>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</si>
  <si>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</si>
  <si>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</si>
  <si>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</si>
  <si>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</si>
  <si>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</si>
  <si>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</si>
  <si>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</si>
  <si>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</si>
  <si>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</si>
  <si>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</si>
  <si>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</si>
  <si>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</si>
  <si>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</si>
  <si>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</si>
  <si>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</si>
  <si>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</si>
  <si>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</si>
  <si>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</si>
  <si>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</si>
  <si>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</si>
  <si>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</si>
  <si>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</si>
  <si>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</si>
  <si>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</si>
  <si>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</si>
  <si>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</si>
  <si>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</si>
  <si>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</si>
  <si>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</si>
  <si>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</si>
  <si>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</si>
  <si>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</si>
  <si>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</si>
  <si>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</si>
  <si>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</si>
  <si>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</si>
  <si>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</si>
  <si>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</si>
  <si>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</si>
  <si>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</si>
  <si>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</si>
  <si>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</si>
  <si>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</si>
  <si>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</si>
  <si>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</si>
  <si>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</si>
  <si>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</si>
  <si>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</si>
  <si>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</si>
  <si>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</si>
  <si>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</si>
  <si>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</si>
  <si>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</si>
  <si>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</si>
  <si>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</si>
  <si>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</si>
  <si>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</si>
  <si>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</si>
  <si>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</si>
  <si>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</si>
  <si>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</si>
  <si>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</si>
  <si>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</si>
  <si>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</si>
  <si>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</si>
  <si>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</si>
  <si>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</si>
  <si>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</si>
  <si>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</si>
  <si>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</si>
  <si>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</si>
  <si>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</si>
  <si>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</si>
  <si>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</si>
  <si>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</si>
  <si>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</si>
  <si>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</si>
  <si>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</si>
  <si>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</si>
  <si>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</si>
  <si>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</si>
  <si>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</si>
  <si>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</si>
  <si>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</si>
  <si>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</si>
  <si>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</si>
  <si>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</si>
  <si>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</si>
  <si>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</si>
  <si>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</si>
  <si>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</si>
  <si>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</si>
  <si>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</si>
  <si>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</si>
  <si>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</si>
  <si>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</si>
  <si>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</si>
  <si>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</si>
  <si>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</si>
  <si>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</si>
  <si>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</si>
  <si>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</si>
  <si>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</si>
  <si>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</si>
  <si>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</si>
  <si>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</si>
  <si>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</si>
  <si>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</si>
  <si>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</si>
  <si>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</si>
  <si>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</si>
  <si>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</si>
  <si>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</si>
  <si>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</si>
  <si>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</si>
  <si>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</si>
  <si>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</si>
  <si>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</si>
  <si>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</si>
  <si>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</si>
  <si>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</si>
  <si>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</si>
  <si>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</si>
  <si>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</si>
  <si>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</si>
  <si>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</si>
  <si>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</si>
  <si>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</si>
  <si>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</si>
  <si>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</si>
  <si>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</si>
  <si>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</si>
  <si>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</si>
  <si>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</si>
  <si>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</si>
  <si>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</si>
  <si>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</si>
  <si>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</si>
  <si>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</si>
  <si>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</si>
  <si>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</si>
  <si>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</si>
  <si>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</si>
  <si>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</si>
  <si>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</si>
  <si>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</si>
  <si>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</si>
  <si>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</si>
  <si>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</si>
  <si>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</si>
  <si>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</si>
  <si>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</si>
  <si>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</si>
  <si>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</si>
  <si>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</si>
  <si>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</si>
  <si>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</si>
  <si>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</si>
  <si>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</si>
  <si>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</si>
  <si>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</si>
  <si>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</si>
  <si>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</si>
  <si>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</si>
  <si>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</si>
  <si>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</si>
  <si>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</si>
  <si>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</si>
  <si>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</si>
  <si>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</si>
  <si>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</si>
  <si>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</si>
  <si>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</si>
  <si>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</si>
  <si>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</si>
  <si>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</si>
  <si>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</si>
  <si>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</si>
  <si>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</si>
  <si>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</si>
  <si>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</si>
  <si>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</si>
  <si>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</si>
  <si>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</si>
  <si>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</si>
  <si>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</si>
  <si>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</si>
  <si>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</si>
  <si>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</si>
  <si>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</si>
  <si>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</si>
  <si>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</si>
  <si>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</si>
  <si>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</si>
  <si>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</si>
  <si>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</si>
  <si>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</si>
  <si>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</si>
  <si>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</si>
  <si>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</si>
  <si>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</si>
  <si>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</si>
  <si>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</si>
  <si>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</si>
  <si>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</si>
  <si>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</si>
  <si>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</si>
  <si>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</si>
  <si>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</si>
  <si>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</si>
  <si>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</si>
  <si>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</si>
  <si>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</si>
  <si>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</si>
  <si>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</si>
  <si>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</si>
  <si>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</si>
  <si>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</si>
  <si>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</si>
  <si>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</si>
  <si>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</si>
  <si>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</si>
  <si>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</si>
  <si>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</si>
  <si>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</si>
  <si>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</si>
  <si>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</si>
  <si>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</si>
  <si>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</si>
  <si>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</si>
  <si>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</si>
  <si>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</si>
  <si>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</si>
  <si>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</si>
  <si>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</si>
  <si>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</si>
  <si>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</si>
  <si>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</si>
  <si>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</si>
  <si>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</si>
  <si>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</si>
  <si>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</si>
  <si>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</si>
  <si>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</si>
  <si>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</si>
  <si>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</si>
  <si>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</si>
  <si>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</si>
  <si>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</si>
  <si>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</si>
  <si>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</si>
  <si>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</si>
  <si>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</si>
  <si>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</si>
  <si>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</si>
  <si>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</si>
  <si>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</si>
  <si>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</si>
  <si>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</si>
  <si>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</si>
  <si>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</si>
  <si>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</si>
  <si>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</si>
  <si>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</si>
  <si>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</si>
  <si>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</si>
  <si>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</si>
  <si>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</si>
  <si>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</si>
  <si>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</si>
  <si>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</si>
  <si>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</si>
  <si>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</si>
  <si>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</si>
  <si>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</si>
  <si>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</si>
  <si>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</si>
  <si>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</si>
  <si>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</si>
  <si>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</si>
  <si>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</si>
  <si>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</si>
  <si>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</si>
  <si>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</si>
  <si>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</si>
  <si>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</si>
  <si>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</si>
  <si>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</si>
  <si>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</si>
  <si>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</si>
  <si>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</si>
  <si>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</si>
  <si>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</si>
  <si>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</si>
  <si>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</si>
  <si>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</si>
  <si>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</si>
  <si>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</si>
  <si>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</si>
  <si>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</si>
  <si>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</si>
  <si>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</si>
  <si>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</si>
  <si>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</si>
  <si>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</si>
  <si>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</si>
  <si>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</si>
  <si>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</si>
  <si>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</si>
  <si>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</si>
  <si>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</si>
  <si>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</si>
  <si>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</si>
  <si>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</si>
  <si>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</si>
  <si>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</si>
  <si>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</si>
  <si>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</si>
  <si>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</si>
  <si>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</si>
  <si>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</si>
  <si>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</si>
  <si>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</si>
  <si>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</si>
  <si>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</si>
  <si>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</si>
  <si>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</si>
  <si>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</si>
  <si>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</si>
  <si>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</si>
  <si>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</si>
  <si>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</si>
  <si>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</si>
  <si>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</si>
  <si>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</si>
  <si>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</si>
  <si>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</si>
  <si>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</si>
  <si>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</si>
  <si>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</si>
  <si>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</si>
  <si>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</si>
  <si>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</si>
  <si>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</si>
  <si>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</si>
  <si>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</si>
  <si>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</si>
  <si>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</si>
  <si>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</si>
  <si>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</si>
  <si>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</si>
  <si>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</si>
  <si>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</si>
  <si>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</si>
  <si>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</si>
  <si>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</si>
  <si>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</si>
  <si>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</si>
  <si>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</si>
  <si>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</si>
  <si>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</si>
  <si>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</si>
  <si>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</si>
  <si>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</si>
  <si>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</si>
  <si>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</si>
  <si>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</si>
  <si>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</si>
  <si>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</si>
  <si>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</si>
  <si>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</si>
  <si>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</si>
  <si>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</si>
  <si>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</si>
  <si>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</si>
  <si>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</si>
  <si>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</si>
  <si>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</si>
  <si>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</si>
  <si>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</si>
  <si>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</si>
  <si>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</si>
  <si>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</si>
  <si>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</si>
  <si>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</si>
  <si>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</si>
  <si>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</si>
  <si>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</si>
  <si>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</si>
  <si>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</si>
  <si>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</si>
  <si>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</si>
  <si>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</si>
  <si>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</si>
  <si>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</si>
  <si>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</si>
  <si>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</si>
  <si>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</si>
  <si>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</si>
  <si>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</si>
  <si>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</si>
  <si>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</si>
  <si>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</si>
  <si>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</si>
  <si>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</si>
  <si>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</si>
  <si>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</si>
  <si>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</si>
  <si>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</si>
  <si>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</si>
  <si>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</si>
  <si>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</si>
  <si>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</si>
  <si>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</si>
  <si>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</si>
  <si>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</si>
  <si>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</si>
  <si>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</si>
  <si>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</si>
  <si>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</si>
  <si>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</si>
  <si>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</si>
  <si>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</si>
  <si>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</si>
  <si>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</si>
  <si>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</si>
  <si>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</si>
  <si>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</si>
  <si>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</si>
  <si>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</si>
  <si>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</si>
  <si>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</si>
  <si>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</si>
  <si>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</si>
  <si>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</si>
  <si>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</si>
  <si>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</si>
  <si>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</si>
  <si>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</si>
  <si>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</si>
  <si>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</si>
  <si>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</si>
  <si>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</si>
  <si>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</si>
  <si>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</si>
  <si>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</si>
  <si>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</si>
  <si>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</si>
  <si>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</si>
  <si>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</si>
  <si>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</si>
  <si>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</si>
  <si>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</si>
  <si>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</si>
  <si>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</si>
  <si>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</si>
  <si>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</si>
  <si>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</si>
  <si>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</si>
  <si>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</si>
  <si>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</si>
  <si>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</si>
  <si>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</si>
  <si>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</si>
  <si>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</si>
  <si>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</si>
  <si>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</si>
  <si>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</si>
  <si>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</si>
  <si>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</si>
  <si>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</si>
  <si>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</si>
  <si>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</si>
  <si>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</si>
  <si>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</si>
  <si>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</si>
  <si>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</si>
  <si>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</si>
  <si>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</si>
  <si>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</si>
  <si>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</si>
  <si>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</si>
  <si>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</si>
  <si>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</si>
  <si>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</si>
  <si>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</si>
  <si>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</si>
  <si>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</si>
  <si>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</si>
  <si>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</si>
  <si>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</si>
  <si>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</si>
  <si>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</si>
  <si>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</si>
  <si>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</si>
  <si>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</si>
  <si>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</si>
  <si>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</si>
  <si>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</si>
  <si>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</si>
  <si>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</si>
  <si>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</si>
  <si>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</si>
  <si>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</si>
  <si>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</si>
  <si>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</si>
  <si>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</si>
  <si>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</si>
  <si>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</si>
  <si>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</si>
  <si>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</si>
  <si>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</si>
  <si>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</si>
  <si>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</si>
  <si>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</si>
  <si>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</si>
  <si>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</si>
  <si>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</si>
  <si>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</si>
  <si>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</si>
  <si>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</si>
  <si>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</si>
  <si>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</si>
  <si>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</si>
  <si>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</si>
  <si>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</si>
  <si>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</si>
  <si>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</si>
  <si>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</si>
  <si>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</si>
  <si>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</si>
  <si>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</si>
  <si>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</si>
  <si>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</si>
  <si>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</si>
  <si>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</si>
  <si>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</si>
  <si>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</si>
  <si>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</si>
  <si>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</si>
  <si>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</si>
  <si>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</si>
  <si>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</si>
  <si>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</si>
  <si>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</si>
  <si>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</si>
  <si>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</si>
  <si>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</si>
  <si>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</si>
  <si>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</si>
  <si>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</si>
  <si>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</si>
  <si>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</si>
  <si>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</si>
  <si>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</si>
  <si>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</si>
  <si>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</si>
  <si>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</si>
  <si>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</si>
  <si>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</si>
  <si>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</si>
  <si>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</si>
  <si>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</si>
  <si>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</si>
  <si>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</si>
  <si>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</si>
  <si>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</si>
  <si>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</si>
  <si>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</si>
  <si>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</si>
  <si>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</si>
  <si>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</si>
  <si>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</si>
  <si>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</si>
  <si>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</si>
  <si>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</si>
  <si>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</si>
  <si>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</si>
  <si>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</si>
  <si>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</si>
  <si>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</si>
  <si>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</si>
  <si>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</si>
  <si>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</si>
  <si>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</si>
  <si>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</si>
  <si>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</si>
  <si>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</si>
  <si>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</si>
  <si>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</si>
  <si>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</si>
  <si>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</si>
  <si>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</si>
  <si>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</si>
  <si>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</si>
  <si>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</si>
  <si>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</si>
  <si>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</si>
  <si>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</si>
  <si>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</si>
  <si>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</si>
  <si>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</si>
  <si>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</si>
  <si>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</si>
  <si>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</si>
  <si>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</si>
  <si>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</si>
  <si>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</si>
  <si>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</si>
  <si>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</si>
  <si>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</si>
  <si>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</si>
  <si>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</si>
  <si>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</si>
  <si>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</si>
  <si>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</si>
  <si>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</si>
  <si>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</si>
  <si>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</si>
  <si>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</si>
  <si>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</si>
  <si>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</si>
  <si>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</si>
  <si>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</si>
  <si>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</si>
  <si>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</si>
  <si>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</si>
  <si>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</si>
  <si>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</si>
  <si>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</si>
  <si>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</si>
  <si>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</si>
  <si>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</si>
  <si>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</si>
  <si>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</si>
  <si>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</si>
  <si>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</si>
  <si>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</si>
  <si>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</si>
  <si>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</si>
  <si>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</si>
  <si>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</si>
  <si>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</si>
  <si>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</si>
  <si>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</si>
  <si>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</si>
  <si>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</si>
  <si>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</si>
  <si>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</si>
  <si>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</si>
  <si>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</si>
  <si>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</si>
  <si>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</si>
  <si>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</si>
  <si>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</si>
  <si>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</si>
  <si>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</si>
  <si>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</si>
  <si>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</si>
  <si>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</si>
  <si>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</si>
  <si>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</si>
  <si>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</si>
  <si>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</si>
  <si>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</si>
  <si>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</si>
  <si>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</si>
  <si>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</si>
  <si>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</si>
  <si>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</si>
  <si>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</si>
  <si>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</si>
  <si>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</si>
  <si>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</si>
  <si>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</si>
  <si>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</si>
  <si>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</si>
  <si>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</si>
  <si>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</si>
  <si>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</si>
  <si>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</si>
  <si>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</si>
  <si>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</si>
  <si>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</si>
  <si>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</si>
  <si>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</si>
  <si>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</si>
  <si>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</si>
  <si>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</si>
  <si>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</si>
  <si>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</si>
  <si>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</si>
  <si>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</si>
  <si>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</si>
  <si>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</si>
  <si>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</si>
  <si>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</si>
  <si>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</si>
  <si>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</si>
  <si>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</si>
  <si>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</si>
  <si>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</si>
  <si>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</si>
  <si>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</si>
  <si>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</si>
  <si>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</si>
  <si>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</si>
  <si>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</si>
  <si>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</si>
  <si>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</si>
  <si>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</si>
  <si>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</si>
  <si>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</si>
  <si>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</si>
  <si>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</si>
  <si>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</si>
  <si>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</si>
  <si>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</si>
  <si>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</si>
  <si>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</si>
  <si>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</si>
  <si>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</si>
  <si>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</si>
  <si>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</si>
  <si>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</si>
  <si>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</si>
  <si>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</si>
  <si>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</si>
  <si>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</si>
  <si>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</si>
  <si>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</si>
  <si>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</si>
  <si>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</si>
  <si>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</si>
  <si>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</si>
  <si>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</si>
  <si>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</si>
  <si>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</si>
  <si>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</si>
  <si>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</si>
  <si>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</si>
  <si>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</si>
  <si>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</si>
  <si>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</si>
  <si>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</si>
  <si>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</si>
  <si>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</si>
  <si>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</si>
  <si>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</si>
  <si>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</si>
  <si>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</si>
  <si>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</si>
  <si>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</si>
  <si>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</si>
  <si>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</si>
  <si>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</si>
  <si>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</si>
  <si>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</si>
  <si>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</si>
  <si>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</si>
  <si>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</si>
  <si>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</si>
  <si>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</si>
  <si>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</si>
  <si>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</si>
  <si>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</si>
  <si>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</si>
  <si>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</si>
  <si>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</si>
  <si>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</si>
  <si>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</si>
  <si>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</si>
  <si>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</si>
  <si>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</si>
  <si>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</si>
  <si>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</si>
  <si>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</si>
  <si>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</si>
  <si>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</si>
  <si>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</si>
  <si>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</si>
  <si>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</si>
  <si>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</si>
  <si>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</si>
  <si>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</si>
  <si>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</si>
  <si>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</si>
  <si>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</si>
  <si>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</si>
  <si>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</si>
  <si>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</si>
  <si>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</si>
  <si>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</si>
  <si>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</si>
  <si>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</si>
  <si>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</si>
  <si>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</si>
  <si>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</si>
  <si>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</si>
  <si>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</si>
  <si>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</si>
  <si>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</si>
  <si>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</si>
  <si>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</si>
  <si>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</si>
  <si>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</si>
  <si>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</si>
  <si>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</si>
  <si>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</si>
  <si>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</si>
  <si>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</si>
  <si>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</si>
  <si>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</si>
  <si>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</si>
  <si>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</si>
  <si>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</si>
  <si>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</si>
  <si>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</si>
  <si>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</si>
  <si>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</si>
  <si>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</si>
  <si>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</si>
  <si>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</si>
  <si>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</si>
  <si>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</si>
  <si>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</si>
  <si>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</si>
  <si>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</si>
  <si>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</si>
  <si>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</si>
  <si>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</si>
  <si>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</si>
  <si>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</si>
  <si>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</si>
  <si>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</si>
  <si>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</si>
  <si>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</si>
  <si>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</si>
  <si>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</si>
  <si>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</si>
  <si>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</si>
  <si>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</si>
  <si>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</si>
  <si>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</si>
  <si>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</si>
  <si>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</si>
  <si>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</si>
  <si>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</si>
  <si>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</si>
  <si>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</si>
  <si>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</si>
  <si>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</si>
  <si>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</si>
  <si>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</si>
  <si>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</si>
  <si>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</si>
  <si>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</si>
  <si>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</si>
  <si>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</si>
  <si>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</si>
  <si>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</si>
  <si>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</si>
  <si>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</si>
  <si>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</si>
  <si>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</si>
  <si>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</si>
  <si>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</si>
  <si>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</si>
  <si>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</si>
  <si>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</si>
  <si>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</si>
  <si>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</si>
  <si>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</si>
  <si>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</si>
  <si>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</si>
  <si>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</si>
  <si>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</si>
  <si>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</si>
  <si>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</si>
  <si>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</si>
  <si>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</si>
  <si>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</si>
  <si>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</si>
  <si>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</si>
  <si>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</si>
  <si>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</si>
  <si>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</si>
  <si>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</si>
  <si>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</si>
  <si>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</si>
  <si>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</si>
  <si>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</si>
  <si>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</si>
  <si>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</si>
  <si>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</si>
  <si>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</si>
  <si>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</si>
  <si>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</si>
  <si>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</si>
  <si>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</si>
  <si>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</si>
  <si>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</si>
  <si>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</si>
  <si>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</si>
  <si>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</si>
  <si>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</si>
  <si>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</si>
  <si>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</si>
  <si>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</si>
  <si>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</si>
  <si>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</si>
  <si>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</si>
  <si>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</si>
  <si>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</si>
  <si>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</si>
  <si>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</si>
  <si>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</si>
  <si>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</si>
  <si>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</si>
  <si>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</si>
  <si>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</si>
  <si>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</si>
  <si>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</si>
  <si>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</si>
  <si>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</si>
  <si>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</si>
  <si>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</si>
  <si>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</si>
  <si>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</si>
  <si>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</si>
  <si>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</si>
  <si>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</si>
  <si>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</si>
  <si>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</si>
  <si>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</si>
  <si>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</si>
  <si>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</si>
  <si>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</si>
  <si>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</si>
  <si>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</si>
  <si>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</si>
  <si>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</si>
  <si>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</si>
  <si>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</si>
  <si>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</si>
  <si>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</si>
  <si>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</si>
  <si>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</si>
  <si>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</si>
  <si>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</si>
  <si>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</si>
  <si>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</si>
  <si>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</si>
  <si>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</si>
  <si>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</si>
  <si>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</si>
  <si>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</si>
  <si>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</si>
  <si>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</si>
  <si>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</si>
  <si>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</si>
  <si>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</si>
  <si>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</si>
  <si>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</si>
  <si>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</si>
  <si>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</si>
  <si>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</si>
  <si>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</si>
  <si>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</si>
  <si>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</si>
  <si>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</si>
  <si>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</si>
  <si>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</si>
  <si>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</si>
  <si>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</si>
  <si>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</si>
  <si>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</si>
  <si>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</si>
  <si>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</si>
  <si>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</si>
  <si>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</si>
  <si>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</si>
  <si>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</si>
  <si>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</si>
  <si>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</si>
  <si>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</si>
  <si>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</si>
  <si>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</si>
  <si>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</si>
  <si>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</si>
  <si>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</si>
  <si>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</si>
  <si>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</si>
  <si>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</si>
  <si>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</si>
  <si>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</si>
  <si>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</si>
  <si>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</si>
  <si>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</si>
  <si>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</si>
  <si>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</si>
  <si>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</si>
  <si>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</si>
  <si>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</si>
  <si>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</si>
  <si>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</si>
  <si>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</si>
  <si>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</si>
  <si>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</si>
  <si>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</si>
  <si>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</si>
  <si>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</si>
  <si>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</si>
  <si>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</si>
  <si>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</si>
  <si>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</si>
  <si>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</si>
  <si>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</si>
  <si>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</si>
  <si>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</si>
  <si>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</si>
  <si>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</si>
  <si>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</si>
  <si>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</si>
  <si>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</si>
  <si>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</si>
  <si>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</si>
  <si>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</si>
  <si>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</si>
  <si>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</si>
  <si>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</si>
  <si>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</si>
  <si>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</si>
  <si>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</si>
  <si>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</si>
  <si>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</si>
  <si>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</si>
  <si>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</si>
  <si>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</si>
  <si>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</si>
  <si>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</si>
  <si>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</si>
  <si>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</si>
  <si>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</si>
  <si>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</si>
  <si>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</si>
  <si>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</si>
  <si>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</si>
  <si>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</si>
  <si>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</si>
  <si>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</si>
  <si>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</si>
  <si>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</si>
  <si>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</si>
  <si>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</si>
  <si>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</si>
  <si>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</si>
  <si>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</si>
  <si>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</si>
  <si>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</si>
  <si>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</si>
  <si>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</si>
  <si>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</si>
  <si>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</si>
  <si>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</si>
  <si>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</si>
  <si>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</si>
  <si>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</si>
  <si>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</si>
  <si>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</si>
  <si>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</si>
  <si>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</si>
  <si>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</si>
  <si>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</si>
  <si>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</si>
  <si>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</si>
  <si>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</si>
  <si>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</si>
  <si>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</si>
  <si>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</si>
  <si>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</si>
  <si>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</si>
  <si>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</si>
  <si>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</si>
  <si>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</si>
  <si>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</si>
  <si>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</si>
  <si>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</si>
  <si>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</si>
  <si>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</si>
  <si>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</si>
  <si>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</si>
  <si>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</si>
  <si>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</si>
  <si>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</si>
  <si>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</si>
  <si>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</si>
  <si>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</si>
  <si>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</si>
  <si>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</si>
  <si>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</si>
  <si>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</si>
  <si>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</si>
  <si>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</si>
  <si>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</si>
  <si>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</si>
  <si>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</si>
  <si>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</si>
  <si>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</si>
  <si>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</si>
  <si>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</si>
  <si>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</si>
  <si>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</si>
  <si>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</si>
  <si>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</si>
  <si>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</si>
  <si>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</si>
  <si>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</si>
  <si>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</si>
  <si>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</si>
  <si>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</si>
  <si>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</si>
  <si>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</si>
  <si>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</si>
  <si>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</si>
  <si>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</si>
  <si>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</si>
  <si>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</si>
  <si>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</si>
  <si>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</si>
  <si>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</si>
  <si>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</si>
  <si>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</si>
  <si>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</si>
  <si>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</si>
  <si>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</si>
  <si>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</si>
  <si>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</si>
  <si>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</si>
  <si>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</si>
  <si>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</si>
  <si>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</si>
  <si>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</si>
  <si>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</si>
  <si>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</si>
  <si>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</si>
  <si>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</si>
  <si>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</si>
  <si>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</si>
  <si>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</si>
  <si>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</si>
  <si>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</si>
  <si>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</si>
  <si>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</si>
  <si>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</si>
  <si>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</si>
  <si>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</si>
  <si>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</si>
  <si>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</si>
  <si>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</si>
  <si>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</si>
  <si>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</si>
  <si>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</si>
  <si>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</si>
  <si>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</si>
  <si>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</si>
  <si>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</si>
  <si>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</si>
  <si>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</si>
  <si>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</si>
  <si>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</si>
  <si>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</si>
  <si>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</si>
  <si>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</si>
  <si>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</si>
  <si>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</si>
  <si>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</si>
  <si>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</si>
  <si>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</si>
  <si>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</si>
  <si>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</si>
  <si>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</si>
  <si>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</si>
  <si>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</si>
  <si>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</si>
  <si>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</si>
  <si>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</si>
  <si>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</si>
  <si>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</si>
  <si>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</si>
  <si>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</si>
  <si>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</si>
  <si>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</si>
  <si>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</si>
  <si>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</si>
  <si>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</si>
  <si>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</si>
  <si>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</si>
  <si>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</si>
  <si>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</si>
  <si>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</si>
  <si>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</si>
  <si>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</si>
  <si>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</si>
  <si>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</si>
  <si>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</si>
  <si>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</si>
  <si>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</si>
  <si>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</si>
  <si>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</si>
  <si>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</si>
  <si>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</si>
  <si>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</si>
  <si>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</si>
  <si>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</si>
  <si>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</si>
  <si>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</si>
  <si>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</si>
  <si>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</si>
  <si>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</si>
  <si>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</si>
  <si>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</si>
  <si>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</si>
  <si>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</si>
  <si>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</si>
  <si>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</si>
  <si>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</si>
  <si>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</si>
  <si>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</si>
  <si>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</si>
  <si>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</si>
  <si>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</si>
  <si>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</si>
  <si>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</si>
  <si>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</si>
  <si>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</si>
  <si>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</si>
  <si>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</si>
  <si>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</si>
  <si>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</si>
  <si>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</si>
  <si>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</si>
  <si>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</si>
  <si>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</si>
  <si>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</si>
  <si>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</si>
  <si>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</si>
  <si>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</si>
  <si>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</si>
  <si>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</si>
  <si>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</si>
  <si>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</si>
  <si>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</si>
  <si>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</si>
  <si>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</si>
  <si>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</si>
  <si>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</si>
  <si>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</si>
  <si>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</si>
  <si>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</si>
  <si>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</si>
  <si>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</si>
  <si>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</si>
  <si>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</si>
  <si>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</si>
  <si>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</si>
  <si>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</si>
  <si>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</si>
  <si>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</si>
  <si>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</si>
  <si>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</si>
  <si>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</si>
  <si>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</si>
  <si>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</si>
  <si>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</si>
  <si>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</si>
  <si>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</si>
  <si>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</si>
  <si>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</si>
  <si>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</si>
  <si>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</si>
  <si>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</si>
  <si>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</si>
  <si>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</si>
  <si>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</si>
  <si>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</si>
  <si>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</si>
  <si>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 // Team on the way Need 70 Mins</t>
  </si>
  <si>
    <t>PCM-20251031-00000104</t>
  </si>
  <si>
    <t>Access night issue, team contacted with haris and coordinate with him to can enter site but haris closed phone and no one available at this place</t>
  </si>
  <si>
    <t>PCM-20251031-00000443</t>
  </si>
  <si>
    <t>power issue and neighbours asked to stop PG due to high noise, team made SCECO complaint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</si>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</sst>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4" fontId="0" fillId="0" borderId="0" xfId="0" applyNumberForma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8" totalsRowShown="0" headerRowDxfId="157" dataDxfId="156" headerRowBorderDxfId="154" tableBorderDxfId="155" totalsRowBorderDxfId="153">
  <autoFilter ref="A1:CJ16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7" totalsRowShown="0" headerRowDxfId="48" dataDxfId="47" headerRowBorderDxfId="45" tableBorderDxfId="46" totalsRowBorderDxfId="44">
  <autoFilter ref="A1:L13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2" totalsRowShown="0" headerRowDxfId="15" dataDxfId="14" headerRowBorderDxfId="12" tableBorderDxfId="13">
  <autoFilter ref="A1:L4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A3" sqref="A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298.54892013889184</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45961.497345717595</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45961.497345717595</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45961.497345717595</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45961.497345717595</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45961.497345717595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45961.497345717595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45961.497345717595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45961.497345717595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45961.497345717595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45961.497345717595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45961.497345717595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45961.497345717595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45961.497345717595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45961.497345717595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45961.497345717595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45961.497345717595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45961.497345717595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45961.497345717595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45961.497345717595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45961.497345717595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45961.497345717595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45961.497345717595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45961.497345717595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45961.497345717595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45961.497345717595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45961.497345717595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45961.497345717595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45961.497345717595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45961.497345717595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45961.497345717595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45961.497345717595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45961.497345717595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45961.497345717595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45961.497345717595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45961.497345717595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45961.497345717595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45961.497345717595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45961.497345717595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45961.497345717595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45961.497345717595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45961.497345717595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45961.497345717595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45961.497345717595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45961.497345717595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45961.497345717595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45961.497345717595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45961.497345717595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45961.497345717595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45961.497345717595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45961.497345717595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45961.497345717595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45961.497345717595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45961.497345717595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45961.497345717595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45961.497345717595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45961.497345717595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45961.497345717595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45961.497345717595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45961.497345717595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45961.497345717595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45961.497345717595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45961.497345717595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45961.497345717595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45961.497345717595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45961.497345717595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45961.497345717595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45961.497345717595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45961.497345717595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45961.497345717595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45961.497345717595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45961.497345717595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45961.497345717595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45961.497345717595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45961.497345717595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45961.497345717595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45961.497345717595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45961.497345717595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45961.497345717595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45961.497345717595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45961.497345717595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45961.497345717595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45961.497345717595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45961.497345717595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45961.497345717595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45961.497345717595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45961.497345717595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45961.497345717595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45961.497345717595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45961.497345717595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45961.497345717595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45961.497345717595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45961.497345717595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45961.497345717595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45961.497345717595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45961.497345717595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45961.497345717595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45961.497345717595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45961.497345717595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45961.497345717595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45961.497345717595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45961.497345717595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45961.497345717595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45961.497345717595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45961.497345717595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45961.497345717595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45961.497345717595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45961.497345717595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45961.497345717595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45961.497345717595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45961.497345717595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45961.497345717595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45961.497345717595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45961.497345717595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45961.497345717595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45961.497345717595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45961.497345717595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45961.497345717595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45961.497345717595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45961.497345717595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45961.497345717595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45961.497345717595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45961.497345717595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45961.497345717595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45961.497345717595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45961.497345717595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45961.497345717595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45961.497345717595</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45961.497345717595</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A812DE88-CA26-47BF-8FDE-B9773E7C4675}"/>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8"/>
  <sheetViews>
    <sheetView workbookViewId="0">
      <selection activeCell="H6" sqref="H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136.49750810185651</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2.755262384263915</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45961.497345717595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45961.497345717595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45961.497345717595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45961.497345717595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45961.497345717595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45961.497345717595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45961.497345717595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45961.497345717595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45961.497345717595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45961.497345717595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45961.497345717595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45961.497345717595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45961.497345717595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45961.497345717595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45961.497345717595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45961.497345717595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45961.497345717595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45961.497345717595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45961.497345717595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61"/>
      <c r="B24" s="162" t="str">
        <f>IFERROR(VLOOKUP(D24,DB!A:K,11,0),"")</f>
        <v/>
      </c>
      <c r="C24" s="162"/>
      <c r="D24" s="162"/>
      <c r="E24" s="163"/>
      <c r="F24" s="164"/>
      <c r="G24" s="165">
        <f ca="1">IFERROR(NOW()-F24,"-")</f>
        <v>45961.497345717595</v>
      </c>
      <c r="H24" s="164"/>
      <c r="I24" s="162" t="str">
        <f>IFERROR(VLOOKUP(D24,DB!A:F,6,0),"")</f>
        <v/>
      </c>
      <c r="J24" s="162" t="str">
        <f>IFERROR(VLOOKUP(D24,DB!A:G,7,0),"")</f>
        <v/>
      </c>
      <c r="K24" s="166"/>
      <c r="L24" s="162" t="str">
        <f>IFERROR(VLOOKUP(D24,DB!A:I,9,0),"")</f>
        <v/>
      </c>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62"/>
      <c r="AL24" s="162"/>
      <c r="AM24" s="162"/>
      <c r="AN24" s="162"/>
      <c r="AO24" s="162"/>
      <c r="AP24" s="162"/>
      <c r="AQ24" s="162"/>
      <c r="AR24" s="162"/>
      <c r="AS24" s="162"/>
      <c r="AT24" s="162"/>
      <c r="AU24" s="162"/>
      <c r="AV24" s="162"/>
      <c r="AW24" s="162"/>
      <c r="AX24" s="162"/>
      <c r="AY24" s="162"/>
      <c r="AZ24" s="162"/>
      <c r="BA24" s="162"/>
      <c r="BB24" s="162"/>
      <c r="BC24" s="162"/>
      <c r="BD24" s="162"/>
      <c r="BE24" s="162"/>
      <c r="BF24" s="162"/>
      <c r="BG24" s="162"/>
      <c r="BH24" s="162"/>
      <c r="BI24" s="162"/>
      <c r="BJ24" s="162"/>
      <c r="BK24" s="162"/>
      <c r="BL24" s="162"/>
      <c r="BM24" s="162"/>
      <c r="BN24" s="162"/>
      <c r="BO24" s="162"/>
      <c r="BP24" s="162"/>
      <c r="BQ24" s="162"/>
      <c r="BR24" s="162"/>
      <c r="BS24" s="162"/>
      <c r="BT24" s="162"/>
      <c r="BU24" s="162"/>
      <c r="BV24" s="162"/>
      <c r="BW24" s="162"/>
      <c r="BX24" s="162"/>
      <c r="BY24" s="162"/>
      <c r="BZ24" s="162"/>
      <c r="CA24" s="162"/>
      <c r="CB24" s="162"/>
      <c r="CC24" s="162"/>
      <c r="CD24" s="162"/>
      <c r="CE24" s="162"/>
      <c r="CF24" s="162"/>
      <c r="CG24" s="162"/>
      <c r="CH24" s="162"/>
      <c r="CI24" s="162"/>
      <c r="CJ24" s="167"/>
    </row>
    <row r="25" spans="1:88" ht="31.5" customHeight="1">
      <c r="A25" s="113"/>
      <c r="B25" s="18" t="str">
        <f>IFERROR(VLOOKUP(D25,DB!A:K,11,0),"")</f>
        <v/>
      </c>
      <c r="C25" s="18"/>
      <c r="D25" s="18"/>
      <c r="E25" s="114"/>
      <c r="F25" s="115"/>
      <c r="G25" s="116">
        <f ca="1">IFERROR(NOW()-F25,"-")</f>
        <v>45961.497345717595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45961.497345717595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45961.497345717595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45961.497345717595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45961.497345717595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45961.497345717595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45961.497345717595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45961.497345717595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45961.497345717595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45961.497345717595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45961.497345717595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45961.497345717595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45961.497345717595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45961.497345717595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45961.497345717595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45961.497345717595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45961.497345717595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45961.497345717595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45961.497345717595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45961.497345717595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45961.497345717595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45961.497345717595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45961.497345717595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45961.497345717595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45961.497345717595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45961.497345717595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45961.497345717595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45961.497345717595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45961.497345717595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45961.497345717595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45961.497345717595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45961.497345717595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45961.497345717595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45961.497345717595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45961.497345717595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45961.497345717595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45961.497345717595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45961.497345717595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45961.497345717595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45961.497345717595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45961.497345717595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45961.497345717595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45961.497345717595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45961.497345717595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45961.497345717595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45961.497345717595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45961.497345717595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45961.497345717595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45961.497345717595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45961.497345717595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45961.497345717595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45961.497345717595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45961.497345717595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45961.497345717595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45961.497345717595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45961.497345717595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45961.497345717595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45961.497345717595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45961.497345717595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45961.497345717595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45961.497345717595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45961.497345717595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45961.497345717595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45961.497345717595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45961.497345717595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45961.497345717595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45961.497345717595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45961.497345717595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45961.497345717595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45961.497345717595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45961.497345717595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45961.497345717595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45961.497345717595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45961.497345717595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45961.497345717595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45961.497345717595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45961.497345717595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45961.497345717595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45961.497345717595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45961.497345717595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45961.497345717595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45961.497345717595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45961.497345717595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45961.497345717595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45961.497345717595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45961.497345717595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45961.497345717595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45961.497345717595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45961.497345717595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45961.497345717595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45961.497345717595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45961.497345717595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45961.497345717595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45961.497345717595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45961.497345717595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45961.497345717595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45961.497345717595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45961.497345717595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45961.497345717595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45961.497345717595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45961.497345717595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45961.497345717595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45961.497345717595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45961.497345717595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45961.497345717595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45961.497345717595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45961.497345717595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45961.497345717595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45961.497345717595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45961.497345717595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45961.497345717595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45961.497345717595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45961.497345717595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45961.497345717595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45961.497345717595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45961.497345717595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45961.497345717595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45961.497345717595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45961.497345717595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45961.497345717595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45961.497345717595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45961.497345717595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45961.497345717595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45961.497345717595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45961.497345717595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45961.497345717595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45961.497345717595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45961.497345717595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45961.497345717595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45961.497345717595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45961.497345717595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45961.497345717595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45961.497345717595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45961.497345717595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45961.497345717595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45961.497345717595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45961.497345717595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45961.497345717595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45961.497345717595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45961.497345717595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45961.497345717595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45961.497345717595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45961.497345717595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61"/>
      <c r="B168" s="162" t="str">
        <f>IFERROR(VLOOKUP(D168,DB!A:K,11,0),"")</f>
        <v/>
      </c>
      <c r="C168" s="162"/>
      <c r="D168" s="162"/>
      <c r="E168" s="163"/>
      <c r="F168" s="164"/>
      <c r="G168" s="165">
        <f ca="1">IFERROR(NOW()-F168,"-")</f>
        <v>45961.497345717595</v>
      </c>
      <c r="H168" s="164"/>
      <c r="I168" s="162" t="str">
        <f>IFERROR(VLOOKUP(D168,DB!A:F,6,0),"")</f>
        <v/>
      </c>
      <c r="J168" s="162" t="str">
        <f>IFERROR(VLOOKUP(D168,DB!A:G,7,0),"")</f>
        <v/>
      </c>
      <c r="K168" s="166"/>
      <c r="L168" s="162" t="str">
        <f>IFERROR(VLOOKUP(D168,DB!A:I,9,0),"")</f>
        <v/>
      </c>
      <c r="M168" s="162"/>
      <c r="N168" s="162"/>
      <c r="O168" s="162"/>
      <c r="P168" s="162"/>
      <c r="Q168" s="162"/>
      <c r="R168" s="162"/>
      <c r="S168" s="162"/>
      <c r="T168" s="162"/>
      <c r="U168" s="162"/>
      <c r="V168" s="162"/>
      <c r="W168" s="162"/>
      <c r="X168" s="162"/>
      <c r="Y168" s="162"/>
      <c r="Z168" s="162"/>
      <c r="AA168" s="162"/>
      <c r="AB168" s="162"/>
      <c r="AC168" s="162"/>
      <c r="AD168" s="162"/>
      <c r="AE168" s="162"/>
      <c r="AF168" s="162"/>
      <c r="AG168" s="162"/>
      <c r="AH168" s="162"/>
      <c r="AI168" s="162"/>
      <c r="AJ168" s="162"/>
      <c r="AK168" s="162"/>
      <c r="AL168" s="162"/>
      <c r="AM168" s="162"/>
      <c r="AN168" s="162"/>
      <c r="AO168" s="162"/>
      <c r="AP168" s="162"/>
      <c r="AQ168" s="162"/>
      <c r="AR168" s="162"/>
      <c r="AS168" s="162"/>
      <c r="AT168" s="162"/>
      <c r="AU168" s="162"/>
      <c r="AV168" s="162"/>
      <c r="AW168" s="162"/>
      <c r="AX168" s="162"/>
      <c r="AY168" s="162"/>
      <c r="AZ168" s="162"/>
      <c r="BA168" s="162"/>
      <c r="BB168" s="162"/>
      <c r="BC168" s="162"/>
      <c r="BD168" s="162"/>
      <c r="BE168" s="162"/>
      <c r="BF168" s="162"/>
      <c r="BG168" s="162"/>
      <c r="BH168" s="162"/>
      <c r="BI168" s="162"/>
      <c r="BJ168" s="162"/>
      <c r="BK168" s="162"/>
      <c r="BL168" s="162"/>
      <c r="BM168" s="162"/>
      <c r="BN168" s="162"/>
      <c r="BO168" s="162"/>
      <c r="BP168" s="162"/>
      <c r="BQ168" s="162"/>
      <c r="BR168" s="162"/>
      <c r="BS168" s="162"/>
      <c r="BT168" s="162"/>
      <c r="BU168" s="162"/>
      <c r="BV168" s="162"/>
      <c r="BW168" s="162"/>
      <c r="BX168" s="162"/>
      <c r="BY168" s="162"/>
      <c r="BZ168" s="162"/>
      <c r="CA168" s="162"/>
      <c r="CB168" s="162"/>
      <c r="CC168" s="162"/>
      <c r="CD168" s="162"/>
      <c r="CE168" s="162"/>
      <c r="CF168" s="162"/>
      <c r="CG168" s="162"/>
      <c r="CH168" s="162"/>
      <c r="CI168" s="162"/>
      <c r="CJ168" s="167"/>
    </row>
  </sheetData>
  <dataValidations count="2">
    <dataValidation allowBlank="1" showInputMessage="1" showErrorMessage="1" sqref="E1" xr:uid="{4D935161-CDD3-4592-B877-3FB59C99E142}"/>
    <dataValidation type="list" allowBlank="1" showInputMessage="1" showErrorMessage="1" sqref="E3:E16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workbookViewId="0">
      <selection activeCell="B7" sqref="B7"/>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45961.497346064818</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45961.497346064818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45961.497346064818</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45961.497346064818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45961.497346064818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45961.497346064818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45961.497346064818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45961.497346064818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45961.497346064818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45961.497346064818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45961.497346064818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45961.497346064818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45961.497346064818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45961.497346064818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45961.497346064818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45961.497346064818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45961.497346064818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45961.497346064818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45961.497346064818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45961.497346064818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45961.497346064818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45961.497346064818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45961.497346064818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45961.497346064818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45961.497346064818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45961.497346064818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45961.497346064818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45961.497346064818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45961.497346064818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45961.497346064818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45961.497346064818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45961.497346064818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45961.497346064818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45961.497346064818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45961.497346064818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45961.497346064818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45961.497346064818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45961.497346064818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45961.497346064818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45961.497346064818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45961.497346064818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45961.497346064818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45961.497346064818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45961.497346064818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45961.497346064818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45961.497346064818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45961.497346064818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45961.497346064818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45961.497346064818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45961.497346064818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45961.497346064818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45961.497346064818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45961.497346064818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45961.497346064818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45961.497346064818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45961.497346064818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45961.497346064818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45961.497346064818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45961.497346064818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45961.497346064818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45961.497346064818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45961.497346064818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45961.497346064818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45961.497346064818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45961.497346064818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45961.497346064818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45961.497346064818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45961.497346064818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45961.497346064818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45961.497346064818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45961.497346064818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45961.497346064818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45961.497346064818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45961.497346064818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45961.497346064818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45961.497346064818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45961.497346064818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45961.497346064818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45961.497346064818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45961.497346064818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45961.497346064818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45961.497346064818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45961.497346064818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45961.497346064818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45961.497346064818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45961.497346064818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45961.497346064818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45961.497346064818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45961.497346064818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45961.497346064818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45961.497346064818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45961.497346064818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45961.497346064818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45961.497346064818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45961.497346064818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45961.497346064818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45961.497346064818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45961.497346064818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45961.497346064818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45961.497346064818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45961.497346064818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45961.497346064818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45961.497346064818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45961.497346064818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45961.497346064818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45961.497346064818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45961.497346064818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45961.497346064818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45961.497346064818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45961.497346064818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45961.497346064818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45961.497346064818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45961.497346064818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45961.497346064818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45961.497346064818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45961.497346064818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45961.497346064818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45961.497346064818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45961.497346064818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45961.497346064818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45961.497346064818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45961.497346064818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45961.497346064818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45961.497346064818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45961.497346064818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45961.497346064818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45961.497346064818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45961.497346064818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45961.497346064818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45961.497346064818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45961.497346064818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45961.497346064818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45961.497346064818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45961.497346064818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45961.497346064818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45961.497346064818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45961.497346064818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45961.497346064818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45961.497346064818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45961.497346064818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45961.497346064818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45961.497346064818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45961.497346064818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45961.497346064818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45961.497346064818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45961.497346064818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45961.497346064818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45961.497346064818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45961.497346064818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45961.497346064818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45961.497346064818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45961.497346064818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45961.497346064818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45961.497346064818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45961.497346064818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45961.497346064818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45961.497346064818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45961.497346064818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45961.497346064818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45961.497346064818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45961.497346064818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45961.497346064818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45961.497346064818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45961.497346064818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45961.497346064818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45961.497346064818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45961.497346064818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45961.497346064818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45961.497346064818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45961.497346064818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45961.497346064818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45961.497346064818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45961.497346064818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45961.497346064818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45961.497346064818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45961.497346064818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45961.497346064818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45961.497346064818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45961.497346064818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45961.497346064818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45961.497346064818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45961.497346064818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45961.497346064818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45961.497346064818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45961.497346064818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45961.497346064818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45961.497346064818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45961.497346064818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45961.497346064818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45961.497346064818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45961.497346064818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45961.497346064818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45961.497346064818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45961.497346064818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45961.497346064818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45961.497346064818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45961.497346064818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45961.497346064818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45961.497346064818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45961.497346064818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45961.497346064818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45961.497346064818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45961.497346064818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45961.497346064818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45961.497346064818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45961.497346064818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45961.497346064818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45961.497346064818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45961.497346064818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45961.497346064818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45961.497346064818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45961.497346064818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45961.497346064818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45961.497346064818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45961.497346064818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45961.497346064818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45961.497346064818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45961.497346064818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45961.497346064818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45961.497346064818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45961.497346064818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45961.497346064818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45961.497346064818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45961.497346064818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45961.497346064818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45961.497346064818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45961.497346064818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45961.497346064818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45961.497346064818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45961.497346064818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45961.497346064818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45961.497346064818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45961.497346064818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45961.497346064818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45961.497346064818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45961.497346064818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45961.497346064818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45961.497346064818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45961.497346064818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45961.497346064818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45961.497346064818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45961.497346064818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45961.497346064818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45961.497346064818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45961.497346064818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45961.497346064818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45961.497346064818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45961.497346064818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45961.497346064818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45961.497346064818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45961.497346064818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45961.497346064818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45961.497346064818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45961.497346064818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45961.497346064818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45961.497346064818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45961.497346064818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45961.497346064818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45961.497346064818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45961.497346064818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45961.497346064818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45961.497346064818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45961.497346064818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45961.497346064818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45961.497346064818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45961.497346064818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45961.497346064818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45961.497346064818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45961.497346064818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45961.497346064818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45961.497346064818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45961.497346064818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45961.497346064818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45961.497346064818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45961.497346064818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45961.497346064818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45961.497346064818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45961.497346064818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45961.497346064818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45961.497346064818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45961.497346064818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45961.497346064818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45961.497346064818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45961.497346064818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45961.497346064818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45961.497346064818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45961.497346064818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45961.497346064818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45961.497346064818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45961.497346064818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45961.497346064818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45961.497346064818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45961.497346064818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45961.497346064818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45961.497346064818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45961.497346064818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45961.497346064818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45961.497346064818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45961.497346064818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45961.497346064818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45961.497346064818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45961.497346064818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45961.497346064818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45961.497346064818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45961.497346064818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45961.497346064818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45961.497346064818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45961.497346064818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45961.497346064818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45961.497346064818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45961.497346064818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45961.497346064818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45961.497346064818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45961.497346064818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45961.497346064818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45961.497346064818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45961.497346064818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45961.497346064818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45961.497346064818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45961.497346064818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45961.497346064818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45961.497346064818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45961.497346064818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45961.497346064818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45961.497346064818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45961.497346064818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45961.497346064818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45961.497346064818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45961.497346064818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45961.497346064818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45961.497346064818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45961.497346064818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45961.497346064818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45961.497346064818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45961.497346064818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45961.497346064818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45961.497346064818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45961.497346064818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45961.497346064818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45961.497346064818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45961.497346064818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45961.497346064818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45961.497346064818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45961.497346064818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45961.497346064818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45961.497346064818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45961.497346064818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45961.497346064818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45961.497346064818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45961.497346064818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45961.497346064818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45961.497346064818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45961.497346064818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45961.497346064818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45961.497346064818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45961.497346064818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45961.497346064818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45961.497346064818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45961.497346064818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45961.497346064818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45961.497346064818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45961.497346064818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45961.497346064818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45961.497346064818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45961.497346064818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45961.497346064818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45961.497346064818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45961.497346064818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45961.497346064818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45961.497346064818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45961.497346064818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45961.497346064818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45961.497346064818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45961.497346064818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45961.497346064818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45961.497346064818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45961.497346064818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45961.497346064818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45961.497346064818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45961.497346064818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45961.497346064818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45961.497346064818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45961.497346064818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45961.497346064818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45961.497346064818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45961.497346064818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45961.497346064818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45961.497346064818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45961.497346064818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45961.497346064818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45961.497346064818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45961.497346064818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45961.497346064818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45961.497346064818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45961.497346064818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45961.497346064818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45961.497346064818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45961.497346064818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45961.497346064818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45961.497346064818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45961.497346064818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45961.497346064818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45961.497346064818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45961.497346064818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45961.497346064818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45961.497346064818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45961.497346064818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45961.497346064818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45961.497346064818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45961.497346064818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45961.497346064818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45961.497346064818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45961.497346064818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45961.497346064818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45961.497346064818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45961.497346064818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45961.497346064818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45961.497346064818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45961.497346064818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45961.497346064818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45961.497346064818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45961.497346064818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45961.497346064818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45961.497346064818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45961.497346064818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45961.497346064818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45961.497346064818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45961.497346064818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45961.497346064818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45961.497346064818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45961.497346064818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45961.497346064818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45961.497346064818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45961.497346064818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45961.497346064818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45961.497346064818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45961.497346064818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45961.497346064818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45961.497346064818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45961.497346064818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45961.497346064818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45961.497346064818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45961.497346064818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45961.497346064818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45961.497346064818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45961.497346064818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45961.497346064818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45961.497346064818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45961.497346064818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45961.497346064818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45961.497346064818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45961.497346064818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45961.497346064818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45961.497346064818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45961.497346064818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45961.497346064818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45961.497346064818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45961.497346064818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45961.497346064818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45961.497346064818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45961.497346064818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45961.497346064818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45961.497346064818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45961.497346064818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45961.497346064818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45961.497346064818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45961.497346064818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45961.497346064818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45961.497346064818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45961.497346064818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45961.497346064818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45961.497346064818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45961.497346064818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45961.497346064818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45961.497346064818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45961.497346064818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45961.497346064818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45961.497346064818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45961.497346064818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45961.497346064818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45961.497346064818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45961.497346064818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45961.497346064818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45961.497346064818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45961.497346064818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45961.497346064818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45961.497346064818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45961.497346064818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45961.497346064818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45961.497346064818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45961.497346064818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45961.497346064818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45961.497346064818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45961.497346064818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45961.497346064818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45961.497346064818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45961.497346064818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45961.497346064818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45961.497346064818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45961.497346064818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45961.497346064818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45961.497346064818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45961.497346064818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45961.497346064818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45961.497346064818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45961.497346064818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45961.497346064818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45961.497346064818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45961.497346064818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45961.497346064818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45961.497346064818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45961.497346064818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45961.497346064818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45961.497346064818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45961.497346064818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45961.497346064818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45961.497346064818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45961.497346064818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45961.497346064818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45961.497346064818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45961.497346064818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45961.497346064818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45961.497346064818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45961.497346064818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45961.497346064818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45961.497346064818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45961.497346064818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45961.497346064818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45961.497346064818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45961.497346064818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45961.497346064818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45961.497346064818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45961.497346064818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45961.497346064818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45961.497346064818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45961.497346064818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45961.497346064818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45961.497346064818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45961.497346064818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45961.497346064818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45961.497346064818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45961.497346064818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45961.497346064818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45961.497346064818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45961.497346064818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45961.497346064818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45961.497346064818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45961.497346064818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45961.497346064818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45961.497346064818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45961.497346064818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45961.497346064818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45961.497346064818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45961.497346064818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45961.497346064818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45961.497346064818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45961.497346064818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45961.497346064818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45961.497346064818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45961.497346064818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45961.497346064818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45961.497346064818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45961.497346064818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45961.497346064818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45961.497346064818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45961.497346064818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45961.497346064818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45961.497346064818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45961.497346064818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45961.497346064818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45961.497346064818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45961.497346064818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45961.497346064818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45961.497346064818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45961.497346064818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45961.497346064818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45961.497346064818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45961.497346064818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45961.497346064818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45961.497346064818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45961.497346064818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45961.497346064818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45961.497346064818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45961.497346064818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45961.497346064818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45961.497346064818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45961.497346064818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45961.497346064818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45961.497346064818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45961.497346064818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45961.497346064818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45961.497346064818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45961.497346064818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45961.497346064818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45961.497346064818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45961.497346064818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45961.497346064818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45961.497346064818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45961.497346064818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45961.497346064818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45961.497346064818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45961.497346064818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45961.497346064818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45961.497346064818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45961.497346064818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45961.497346064818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45961.497346064818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45961.497346064818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45961.497346064818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45961.497346064818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45961.497346064818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45961.497346064818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45961.497346064818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45961.497346064818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45961.497346064818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45961.497346064818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45961.497346064818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45961.497346064818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45961.497346064818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45961.497346064818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45961.497346064818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45961.497346064818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45961.497346064818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45961.497346064818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45961.497346064818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45961.497346064818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45961.497346064818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45961.497346064818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45961.497346064818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45961.497346064818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45961.497346064818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45961.497346064818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45961.497346064818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45961.497346064818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45961.497346064818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45961.497346064818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45961.497346064818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45961.497346064818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45961.497346064818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45961.497346064818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45961.497346064818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45961.497346064818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45961.497346064818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45961.497346064818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45961.497346064818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45961.497346064818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45961.497346064818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45961.497346064818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45961.497346064818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45961.497346064818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45961.497346064818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45961.497346064818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45961.497346064818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45961.497346064818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45961.497346064818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45961.497346064818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45961.497346064818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45961.497346064818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45961.497346064818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45961.497346064818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45961.497346064818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45961.497346064818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45961.497346064818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45961.497346064818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45961.497346064818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45961.497346064818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45961.497346064818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45961.497346064818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45961.497346064818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45961.497346064818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45961.497346064818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45961.497346064818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45961.497346064818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45961.497346064818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45961.497346064818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45961.497346064818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45961.497346064818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45961.497346064818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45961.497346064818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45961.497346064818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45961.497346064818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45961.497346064818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45961.497346064818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45961.497346064818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45961.497346064818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45961.497346064818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45961.497346064818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45961.497346064818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45961.497346064818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45961.497346064818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45961.497346064818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45961.497346064818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45961.497346064818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45961.497346064818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45961.497346064818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45961.497346064818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45961.497346064818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45961.497346064818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45961.497346064818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45961.497346064818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45961.497346064818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45961.497346064818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45961.497346064818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45961.497346064818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45961.497346064818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45961.497346064818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45961.497346064818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45961.497346064818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45961.497346064818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45961.497346064818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45961.497346064818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45961.497346064818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45961.497346064818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45961.497346064818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45961.497346064818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45961.497346064818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45961.497346064818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45961.497346064818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45961.497346064818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45961.497346064818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45961.497346064818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45961.497346064818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45961.497346064818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45961.497346064818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45961.497346064818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45961.497346064818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45961.497346064818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45961.497346064818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45961.497346064818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45961.497346064818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45961.497346064818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45961.497346064818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45961.497346064818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45961.497346064818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45961.497346064818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45961.497346064818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45961.497346064818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45961.497346064818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45961.497346064818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45961.497346064818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45961.497346064818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45961.497346064818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45961.497346064818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45961.497346064818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45961.497346064818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45961.497346064818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45961.497346064818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45961.497346064818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45961.497346064818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45961.497346064818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45961.497346064818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45961.497346064818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45961.497346064818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45961.497346064818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45961.497346064818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45961.497346064818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45961.497346064818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45961.497346064818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45961.497346064818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45961.497346064818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45961.497346064818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45961.497346064818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45961.497346064818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45961.497346064818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45961.497346064818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45961.497346064818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45961.497346064818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45961.497346064818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45961.497346064818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45961.497346064818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45961.497346064818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45961.497346064818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45961.497346064818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45961.497346064818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45961.497346064818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45961.497346064818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45961.497346064818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45961.497346064818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45961.497346064818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45961.497346064818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45961.497346064818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45961.497346064818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45961.497346064818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45961.497346064818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45961.497346064818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45961.497346064818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45961.497346064818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45961.497346064818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45961.497346064818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45961.497346064818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45961.497346064818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45961.497346064818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45961.497346064818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45961.497346064818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45961.497346064818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45961.497346064818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45961.497346064818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45961.497346064818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45961.497346064818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45961.497346064818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45961.497346064818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45961.497346064818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45961.497346064818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45961.497346064818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45961.497346064818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45961.497346064818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45961.497346064818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45961.497346064818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45961.497346064818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45961.497346064818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45961.497346064818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45961.497346064818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45961.497346064818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45961.497346064818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45961.497346064818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45961.497346064818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45961.497346064818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45961.497346064818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45961.497346064818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45961.497346064818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45961.497346064818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45961.497346064818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45961.497346064818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45961.497346064818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45961.497346064818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45961.497346064818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45961.497346064818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45961.497346064818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45961.497346064818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45961.497346064818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45961.497346064818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45961.497346064818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45961.497346064818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45961.497346064818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45961.497346064818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45961.497346064818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45961.497346064818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45961.497346064818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45961.497346064818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45961.497346064818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45961.497346064818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45961.497346064818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45961.497346064818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45961.497346064818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45961.497346064818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45961.497346064818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45961.497346064818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45961.497346064818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45961.497346064818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45961.497346064818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45961.497346064818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45961.497346064818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45961.497346064818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45961.497346064818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45961.497346064818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45961.497346064818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45961.497346064818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45961.497346064818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45961.497346064818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45961.497346064818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45961.497346064818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45961.497346064818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45961.497346064818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45961.497346064818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45961.497346064818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45961.497346064818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45961.497346064818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45961.497346064818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45961.497346064818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45961.497346064818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45961.497346064818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45961.497346064818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45961.497346064818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45961.497346064818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45961.497346064818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45961.497346064818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45961.497346064818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45961.497346064818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45961.497346064818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45961.497346064818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45961.497346064818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45961.497346064818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45961.497346064818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45961.497346064818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45961.497346064818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45961.497346064818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45961.497346064818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45961.497346064818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45961.497346064818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45961.497346064818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45961.497346064818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45961.497346064818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45961.497346064818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45961.497346064818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45961.497346064818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45961.497346064818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45961.497346064818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45961.497346064818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45961.497346064818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45961.497346064818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45961.497346064818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45961.497346064818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45961.497346064818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45961.497346064818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45961.497346064818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45961.497346064818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45961.497346064818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45961.497346064818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45961.497346064818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45961.497346064818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45961.497346064818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45961.497346064818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45961.497346064818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45961.497346064818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45961.497346064818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45961.497346064818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45961.497346064818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45961.497346064818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45961.497346064818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45961.497346064818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45961.497346064818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45961.497346064818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45961.497346064818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45961.497346064818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45961.497346064818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45961.497346064818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45961.497346064818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45961.497346064818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45961.497346064818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45961.497346064818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45961.497346064818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45961.497346064818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45961.497346064818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45961.497346064818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45961.497346064818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45961.497346064818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45961.497346064818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45961.497346064818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45961.497346064818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45961.497346064818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45961.497346064818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45961.497346064818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45961.497346064818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45961.497346064818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45961.497346064818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45961.497346064818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45961.497346064818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45961.497346064818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45961.497346064818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45961.497346064818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45961.497346064818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45961.497346064818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45961.497346064818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45961.497346064818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45961.497346064818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45961.497346064818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45961.497346064818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45961.497346064818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45961.497346064818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45961.497346064818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45961.497346064818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45961.497346064818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45961.497346064818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45961.497346064818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45961.497346064818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45961.497346064818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45961.497346064818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45961.497346064818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45961.497346064818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45961.497346064818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45961.497346064818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45961.497346064818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45961.497346064818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45961.497346064818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45961.497346064818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45961.497346064818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45961.497346064818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45961.497346064818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45961.497346064818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45961.497346064818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45961.497346064818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45961.497346064818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45961.497346064818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45961.497346064818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45961.497346064818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45961.497346064818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45961.497346064818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45961.497346064818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45961.497346064818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45961.497346064818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45961.497346064818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45961.497346064818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45961.497346064818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45961.497346064818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45961.497346064818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45961.497346064818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45961.497346064818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45961.497346064818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45961.497346064818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45961.497346064818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45961.497346064818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45961.497346064818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45961.497346064818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45961.497346064818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45961.497346064818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45961.497346064818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45961.497346064818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45961.497346064818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45961.497346064818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45961.497346064818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45961.497346064818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45961.497346064818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45961.497346064818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45961.497346064818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45961.497346064818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45961.497346064818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45961.497346064818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45961.497346064818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45961.497346064818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45961.497346064818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45961.497346064818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45961.497346064818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45961.497346064818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45961.497346064818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45961.497346064818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45961.497346064818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45961.497346064818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45961.497346064818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45961.497346064818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45961.497346064818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45961.497346064818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45961.497346064818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45961.497346064818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45961.497346064818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45961.497346064818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45961.497346064818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45961.497346064818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45961.497346064818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45961.497346064818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45961.497346064818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45961.497346064818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45961.497346064818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45961.497346064818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45961.497346064818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45961.497346064818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45961.497346064818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45961.497346064818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45961.497346064818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45961.497346064818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45961.497346064818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45961.497346064818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45961.497346064818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45961.497346064818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45961.497346064818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45961.497346064818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45961.497346064818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45961.497346064818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45961.497346064818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45961.497346064818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45961.497346064818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45961.497346064818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45961.497346064818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45961.497346064818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45961.497346064818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45961.497346064818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45961.497346064818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45961.497346064818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45961.497346064818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45961.497346064818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45961.497346064818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45961.497346064818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45961.497346064818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45961.497346064818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45961.497346064818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45961.497346064818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45961.497346064818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45961.497346064818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45961.497346064818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45961.497346064818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45961.497346064818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45961.497346064818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45961.497346064818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45961.497346064818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45961.497346064818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45961.497346064818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45961.497346064818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45961.497346064818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45961.497346064818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45961.497346064818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45961.497346064818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45961.497346064818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45961.497346064818</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7"/>
  <sheetViews>
    <sheetView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58"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258.01662847222178</v>
      </c>
      <c r="H2" s="99">
        <v>45703.474768518521</v>
      </c>
      <c r="I2" s="99" t="str">
        <f>IFERROR(VLOOKUP(D2,DB!A:F,6,0),"")</f>
        <v>SCECO</v>
      </c>
      <c r="J2" s="99" t="str">
        <f>IFERROR(VLOOKUP(D2,DB!A:G,7,0),"")</f>
        <v>Dead</v>
      </c>
      <c r="K2" s="101" t="s">
        <v>39108</v>
      </c>
      <c r="L2" s="94" t="str">
        <f>IFERROR(VLOOKUP(D2,DB!A:I,9,0),"")</f>
        <v>Latis</v>
      </c>
    </row>
    <row r="3" spans="1:16" ht="36.75" customHeight="1">
      <c r="A3" s="169" t="s">
        <v>39109</v>
      </c>
      <c r="B3" s="119" t="str">
        <f>IFERROR(VLOOKUP(D3,DB!A:K,11,0),"")</f>
        <v>R4</v>
      </c>
      <c r="C3" s="120">
        <v>1</v>
      </c>
      <c r="D3" s="94" t="s">
        <v>28974</v>
      </c>
      <c r="E3" s="98" t="s">
        <v>39021</v>
      </c>
      <c r="F3" s="123">
        <v>45960.96875</v>
      </c>
      <c r="G3" s="124">
        <f ca="1">IFERROR(NOW()-F3,"")</f>
        <v>0.52859606481797528</v>
      </c>
      <c r="H3" s="123">
        <v>45960.963101851848</v>
      </c>
      <c r="I3" s="119" t="str">
        <f>IFERROR(VLOOKUP(D3,DB!A:F,6,0),"")</f>
        <v>SCECO</v>
      </c>
      <c r="J3" s="119" t="str">
        <f>IFERROR(VLOOKUP(D3,DB!A:G,7,0),"")</f>
        <v>Weak</v>
      </c>
      <c r="K3" s="125" t="s">
        <v>39110</v>
      </c>
      <c r="L3" s="121" t="str">
        <f>IFERROR(VLOOKUP(D3,DB!A:I,9,0),"")</f>
        <v>Latis</v>
      </c>
    </row>
    <row r="4" spans="1:16" ht="30.75">
      <c r="A4" s="119" t="s">
        <v>39111</v>
      </c>
      <c r="B4" s="119" t="str">
        <f>IFERROR(VLOOKUP(D4,DB!A:K,11,0),"")</f>
        <v>R4</v>
      </c>
      <c r="C4" s="120">
        <v>1</v>
      </c>
      <c r="D4" s="94" t="s">
        <v>29147</v>
      </c>
      <c r="E4" s="98" t="s">
        <v>39021</v>
      </c>
      <c r="F4" s="123">
        <v>45961.082858796297</v>
      </c>
      <c r="G4" s="124">
        <f ca="1">IFERROR(NOW()-F4,"")</f>
        <v>0.41448726852104301</v>
      </c>
      <c r="H4" s="123">
        <v>45961.346273148149</v>
      </c>
      <c r="I4" s="119" t="str">
        <f>IFERROR(VLOOKUP(D4,DB!A:F,6,0),"")</f>
        <v>SCECO</v>
      </c>
      <c r="J4" s="119" t="str">
        <f>IFERROR(VLOOKUP(D4,DB!A:G,7,0),"")</f>
        <v>Vandalized+Vandalized</v>
      </c>
      <c r="K4" s="125" t="s">
        <v>39112</v>
      </c>
      <c r="L4" s="121" t="str">
        <f>IFERROR(VLOOKUP(D4,DB!A:I,9,0),"")</f>
        <v>Latis</v>
      </c>
    </row>
    <row r="5" spans="1:16" ht="30.75" customHeight="1">
      <c r="A5" s="119" t="s">
        <v>39113</v>
      </c>
      <c r="B5" s="119" t="str">
        <f>IFERROR(VLOOKUP(D5,DB!A:K,11,0),"")</f>
        <v>R4</v>
      </c>
      <c r="C5" s="120">
        <v>2</v>
      </c>
      <c r="D5" s="94" t="s">
        <v>36870</v>
      </c>
      <c r="E5" s="98" t="s">
        <v>39021</v>
      </c>
      <c r="F5" s="123">
        <v>45961.374062499999</v>
      </c>
      <c r="G5" s="124">
        <f ca="1">IFERROR(NOW()-F5,"")</f>
        <v>0.12328356481884839</v>
      </c>
      <c r="H5" s="123">
        <v>45961.363761574074</v>
      </c>
      <c r="I5" s="119" t="str">
        <f>IFERROR(VLOOKUP(D5,DB!A:F,6,0),"")</f>
        <v>SCECO</v>
      </c>
      <c r="J5" s="119" t="str">
        <f>IFERROR(VLOOKUP(D5,DB!A:G,7,0),"")</f>
        <v>Dead</v>
      </c>
      <c r="K5" s="125" t="s">
        <v>39114</v>
      </c>
      <c r="L5" s="121" t="str">
        <f>IFERROR(VLOOKUP(D5,DB!A:I,9,0),"")</f>
        <v>Latis</v>
      </c>
    </row>
    <row r="6" spans="1:16" ht="15" customHeight="1">
      <c r="A6" s="119"/>
      <c r="B6" s="119" t="str">
        <f>IFERROR(VLOOKUP(D6,DB!A:K,11,0),"")</f>
        <v/>
      </c>
      <c r="C6" s="120"/>
      <c r="D6" s="121"/>
      <c r="E6" s="98"/>
      <c r="F6" s="123"/>
      <c r="G6" s="124">
        <f ca="1">IFERROR(NOW()-F6,"")</f>
        <v>45961.497346064818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45961.497346064818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45961.497346064818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45961.497346064818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45961.497346064818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45961.497346064818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45961.497346064818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45961.497346064818</v>
      </c>
      <c r="H13" s="123"/>
      <c r="I13" s="119" t="str">
        <f>IFERROR(VLOOKUP(D13,DB!A:F,6,0),"")</f>
        <v/>
      </c>
      <c r="J13" s="119" t="str">
        <f>IFERROR(VLOOKUP(D13,DB!A:G,7,0),"")</f>
        <v/>
      </c>
      <c r="K13" s="125"/>
      <c r="L13" s="121" t="str">
        <f>IFERROR(VLOOKUP(D13,DB!A:I,9,0),"")</f>
        <v/>
      </c>
    </row>
    <row r="14" spans="1:16" ht="15" customHeight="1">
      <c r="A14" s="119"/>
      <c r="B14" s="119"/>
      <c r="C14" s="120"/>
      <c r="D14" s="121"/>
      <c r="E14" s="98"/>
      <c r="F14" s="123"/>
      <c r="G14" s="124">
        <f ca="1">IFERROR(NOW()-F14,"")</f>
        <v>45961.497346064818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45961.497346064818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45961.497346064818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45961.497346064818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45961.497346064818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45961.497346064818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45961.497346064818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45961.497346064818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45961.497346064818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45961.497346064818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45961.497346064818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45961.497346064818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45961.497346064818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45961.497346064818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45961.497346064818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45961.497346064818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45961.497346064818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45961.497346064818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45961.497346064818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45961.497346064818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45961.497346064818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45961.497346064818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45961.497346064818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45961.497346064818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45961.497346064818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45961.497346064818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45961.497346064818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45961.497346064818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45961.497346064818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45961.497346064818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45961.497346064818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45961.497346064818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45961.497346064818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45961.497346064818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45961.497346064818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45961.497346064818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45961.497346064818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45961.497346064818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45961.497346064818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45961.497346064818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45961.497346064818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45961.497346064818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45961.497346064818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45961.497346064818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45961.497346064818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45961.497346064818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45961.497346064818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45961.497346064818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45961.497346064818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45961.497346064818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45961.497346064818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45961.497346064818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45961.497346064818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45961.497346064818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45961.497346064818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45961.497346064818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45961.497346064818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45961.497346064818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45961.497346064818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45961.497346064818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45961.497346064818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45961.497346064818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45961.497346064818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45961.497346064818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45961.497346064818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45961.497346064818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45961.497346064818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45961.497346064818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45961.497346064818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45961.497346064818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45961.497346064818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45961.497346064818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45961.497346064818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45961.497346064818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45961.497346064818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45961.497346064818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45961.497346064818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45961.497346064818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45961.497346064818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45961.497346064818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45961.497346064818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45961.497346064818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45961.497346064818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45961.497346064818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45961.497346064818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45961.497346064818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45961.497346064818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45961.497346064818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45961.497346064818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45961.497346064818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45961.497346064818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45961.497346064818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45961.497346064818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45961.497346064818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45961.497346064818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45961.497346064818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45961.497346064818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45961.497346064818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45961.497346064818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45961.497346064818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45961.497346064818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45961.497346064818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45961.497346064818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45961.497346064818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45961.497346064818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45961.497346064818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45961.497346064818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45961.497346064818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45961.497346064818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45961.497346064818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45961.497346064818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45961.497346064818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45961.497346064818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45961.497346064818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45961.497346064818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45961.497346064818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45961.497346064818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45961.497346064818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45961.497346064818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45961.497346064818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45961.497346064818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45961.497346064818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45961.497346064818</v>
      </c>
      <c r="H136" s="123"/>
      <c r="I136" s="119" t="str">
        <f>IFERROR(VLOOKUP(D136,DB!A:F,6,0),"")</f>
        <v/>
      </c>
      <c r="J136" s="119" t="str">
        <f>IFERROR(VLOOKUP(D136,DB!A:G,7,0),"")</f>
        <v/>
      </c>
      <c r="K136" s="125"/>
      <c r="L136" s="121" t="str">
        <f>IFERROR(VLOOKUP(D136,DB!A:I,9,0),"")</f>
        <v/>
      </c>
    </row>
    <row r="137" spans="1:12" ht="15" customHeight="1">
      <c r="A137" s="126"/>
      <c r="B137" s="126" t="str">
        <f>IFERROR(VLOOKUP(D137,DB!A:K,11,0),"")</f>
        <v/>
      </c>
      <c r="C137" s="127"/>
      <c r="D137" s="128"/>
      <c r="E137" s="129"/>
      <c r="F137" s="130"/>
      <c r="G137" s="131">
        <f ca="1">IFERROR(NOW()-F137,"")</f>
        <v>45961.497346064818</v>
      </c>
      <c r="H137" s="130"/>
      <c r="I137" s="126" t="str">
        <f>IFERROR(VLOOKUP(D137,DB!A:F,6,0),"")</f>
        <v/>
      </c>
      <c r="J137" s="126" t="str">
        <f>IFERROR(VLOOKUP(D137,DB!A:G,7,0),"")</f>
        <v/>
      </c>
      <c r="K137" s="132"/>
      <c r="L137" s="128" t="str">
        <f>IFERROR(VLOOKUP(D137,DB!A:I,9,0),"")</f>
        <v/>
      </c>
    </row>
  </sheetData>
  <dataValidations count="2">
    <dataValidation allowBlank="1" showInputMessage="1" showErrorMessage="1" sqref="E1" xr:uid="{A4F81451-56CC-4543-9497-104C4E44EE4B}"/>
    <dataValidation type="list" allowBlank="1" showInputMessage="1" showErrorMessage="1" sqref="E2:E2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D15" sqref="D1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69.665285532406415</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39100</v>
      </c>
      <c r="F3" s="38">
        <v>45926.188877314817</v>
      </c>
      <c r="G3" s="144">
        <f t="shared" ref="G3" ca="1" si="0">IFERROR(NOW()-F3,"")</f>
        <v>35.308468750001339</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39100</v>
      </c>
      <c r="F4" s="153">
        <v>45948.661111111112</v>
      </c>
      <c r="G4" s="154">
        <f ca="1">IFERROR(NOW()-F4,"")</f>
        <v>12.836234953705571</v>
      </c>
      <c r="H4" s="153">
        <v>45948.661111111112</v>
      </c>
      <c r="I4" s="152" t="str">
        <f>IFERROR(VLOOKUP(D4,DB!A:F,6,0),"")</f>
        <v>SCECO</v>
      </c>
      <c r="J4" s="152" t="str">
        <f>IFERROR(VLOOKUP(D4,DB!A:G,7,0),"")</f>
        <v>Dead</v>
      </c>
      <c r="K4" s="152" t="s">
        <v>39120</v>
      </c>
      <c r="L4" s="152" t="str">
        <f>IFERROR(VLOOKUP(D4,DB!A:I,9,0),"")</f>
        <v>Latis</v>
      </c>
    </row>
    <row r="5" spans="1:13" ht="15">
      <c r="A5" s="152"/>
      <c r="B5" s="152" t="str">
        <f>IFERROR(VLOOKUP(D5,DB!A:K,11,0),"")</f>
        <v/>
      </c>
      <c r="C5" s="152"/>
      <c r="D5" s="152"/>
      <c r="E5" s="152"/>
      <c r="F5" s="153"/>
      <c r="G5" s="154">
        <f ca="1">IFERROR(NOW()-F5,"")</f>
        <v>45961.497346064818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45961.497346064818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45961.497346064818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45961.497346064818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45961.497346064818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45961.497346064818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45961.497346064818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45961.497346064818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45961.497346064818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45961.497346064818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45961.497346064818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45961.497346064818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45961.497346064818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45961.497346064818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45961.497346064818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45961.497346064818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45961.497346064818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45961.497346064818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45961.497346064818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45961.497346064818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45961.497346064818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45961.497346064818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45961.497346064818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45961.497346064818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45961.497346064818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45961.497346064818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45961.497346064818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45961.497346064818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45961.497346064818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45961.497346064818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45961.497346064818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45961.497346064818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45961.497346064818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45961.497346064818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45961.497346064818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45961.497346064818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45961.497346064818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45961.497346064818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45961.497346064818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45961.497346064818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45961.497346064818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45961.497346064818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45961.497346064818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45961.497346064818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45961.497346064818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45961.497346064818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45961.497346064818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45961.497346064818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45961.497346064818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45961.497346064818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45961.497346064818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45961.497346064818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45961.497346064818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45961.497346064818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45961.497346064818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45961.497346064818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45961.497346064818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45961.497346064818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45961.497346064818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45961.497346064818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45961.497346064818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45961.497346064818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45961.497346064818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45961.497346064818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45961.497346064818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45961.497346064818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45961.497346064818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45961.497346064818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45961.497346064818</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45961.497346064818</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45961.497346064818</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45961.497346064818</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45961.497346064818</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45961.497346064818</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45961.497346064818</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45961.497346064818</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45961.497346064818</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45961.497346064818</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45961.497346064818</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45961.497346064818</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45961.497346064818</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45961.497346064818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45961.497346064818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45961.497346064818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45961.497346064818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45961.497346064818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45961.497346064818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45961.497346064818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45961.497346064818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45961.497346064818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45961.497346064818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45961.497346064818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45961.497346064818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45961.497346064818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45961.497346064818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45961.497346064818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45961.497346064818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45961.497346064818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45961.497346064818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45961.497346064818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45961.497346064818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45961.497346064818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45961.497346064818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45961.497346064818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45961.497346064818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45961.497346064818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45961.497346064818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45961.497346064818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45961.497346064818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45961.497346064818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45961.497346064818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45961.497346064818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45961.497346064818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45961.497346064818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45961.497346064818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45961.497346064818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45961.497346064818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45961.497346064818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45961.497346064818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45961.497346064818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45961.497346064818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45961.497346064818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45961.497346064818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45961.497346064818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45961.497346064818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45961.497346064818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45961.497346064818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45961.497346064818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45961.497346064818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45961.497346064818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45961.497346064818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45961.497346064818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45961.497346064818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45961.497346064818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45961.497346064818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45961.497346064818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45961.497346064818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45961.497346064818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45961.497346064818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45961.497346064818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45961.497346064818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45961.497346064818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45961.497346064818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45961.497346064818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45961.497346064818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45961.497346064818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45961.497346064818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45961.497346064818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45961.497346064818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45961.497346064818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45961.497346064818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45961.497346064818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45961.497346064818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45961.497346064818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45961.497346064818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45961.497346064818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45961.497346064818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45961.497346064818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45961.497346064818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45961.497346064818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45961.497346064818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45961.497346064818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45961.497346064818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45961.497346064818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45961.497346064818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45961.497346064818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45961.497346064818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45961.497346064818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45961.497346064818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45961.497346064818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45961.497346064818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45961.497346064818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45961.497346064818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45961.497346064818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45961.497346064818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45961.497346064818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45961.497346064818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45961.497346064818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45961.497346064818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45961.497346064818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45961.497346064818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45961.497346064818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45961.497346064818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45961.497346064818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45961.497346064818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45961.497346064818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45961.497346064818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45961.497346064818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45961.497346064818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45961.497346064818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45961.497346064818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45961.497346064818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45961.497346064818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45961.497346064818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45961.497346064818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45961.497346064818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45961.497346064818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45961.497346064818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45961.497346064818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45961.497346064818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45961.497346064818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45961.497346064818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45961.497346064818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45961.497346064818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45961.497346064818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45961.497346064818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45961.497346064818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45961.497346064818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45961.497346064818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45961.497346064818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45961.497346064818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45961.497346064818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45961.497346064818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45961.497346064818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45961.497346064818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45961.497346064818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45961.497346064818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45961.497346064818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45961.497346064818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45961.497346064818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45961.497346064818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45961.497346064818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45961.497346064818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45961.497346064818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45961.497346064818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45961.497346064818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45961.497346064818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45961.497346064818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45961.497346064818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45961.497346064818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45961.497346064818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45961.497346064818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45961.497346064818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45961.497346064818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45961.497346064818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45961.497346064818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45961.497346064818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45961.497346064818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45961.497346064818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45961.497346064818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45961.497346064818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45961.497346064818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45961.497346064818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45961.497346064818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45961.497346064818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45961.497346064818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45961.497346064818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45961.497346064818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45961.497346064818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45961.497346064818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45961.497346064818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45961.497346064818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45961.497346064818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45961.497346064818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45961.497346064818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45961.497346064818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45961.497346064818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45961.497346064818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45961.497346064818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45961.497346064818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45961.497346064818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45961.497346064818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45961.497346064818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45961.497346064818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45961.497346064818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45961.497346064818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45961.497346064818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45961.497346064818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45961.497346064818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45961.497346064818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45961.497346064818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45961.497346064818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45961.497346064818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45961.497346064818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45961.497346064818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45961.497346064818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45961.497346064818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45961.497346064818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45961.497346064818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45961.497346064818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45961.497346064818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45961.497346064818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45961.497346064818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45961.497346064818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45961.497346064818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45961.497346064818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45961.497346064818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45961.497346064818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45961.497346064818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45961.497346064818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45961.497346064818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45961.497346064818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45961.497346064818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45961.497346064818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45961.497346064818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45961.497346064818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45961.497346064818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45961.497346064818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45961.497346064818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45961.497346064818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45961.497346064818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45961.497346064818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45961.497346064818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45961.497346064818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45961.497346064818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45961.497346064818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45961.497346064818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45961.497346064818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45961.497346064818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45961.497346064818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45961.497346064818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45961.497346064818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45961.497346064818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45961.497346064818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45961.497346064818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45961.497346064818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45961.497346064818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45961.497346064818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45961.497346064818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45961.497346064818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45961.497346064818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45961.497346064818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45961.497346064818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45961.497346064818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45961.497346064818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45961.497346064818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45961.497346064818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45961.497346064818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45961.497346064818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45961.497346064818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45961.497346064818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45961.497346064818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45961.497346064818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45961.497346064818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45961.497346064818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45961.497346064818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45961.497346064818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45961.497346064818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45961.497346064818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45961.497346064818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45961.497346064818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45961.497346064818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45961.497346064818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45961.497346064818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45961.497346064818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45961.497346064818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45961.497346064818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45961.497346064818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45961.497346064818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45961.497346064818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45961.497346064818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45961.497346064818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45961.497346064818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45961.497346064818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45961.497346064818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45961.497346064818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45961.497346064818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45961.497346064818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45961.497346064818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45961.497346064818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45961.497346064818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45961.497346064818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45961.497346064818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45961.497346064818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45961.497346064818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45961.497346064818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45961.497346064818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45961.497346064818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45961.497346064818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45961.497346064818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45961.497346064818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45961.497346064818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45961.497346064818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45961.497346064818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45961.497346064818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45961.497346064818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45961.497346064818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45961.497346064818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45961.497346064818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45961.497346064818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45961.497346064818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45961.497346064818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45961.497346064818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45961.497346064818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45961.497346064818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45961.497346064818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45961.497346064818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45961.497346064818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45961.497346064818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45961.497346064818</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2"/>
  <sheetViews>
    <sheetView tabSelected="1" workbookViewId="0">
      <selection activeCell="D9" sqref="D9"/>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70"/>
      <c r="G2" s="77">
        <f ca="1">IFERROR(NOW()-F2,"")</f>
        <v>45961.497345717595</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45961.497345717595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45961.497345717595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45961.497345717595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45961.497345717595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45961.497345717595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45961.497345717595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45961.497345717595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45961.497345717595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45961.497345717595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45961.497345717595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45961.497345717595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45961.497345717595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45961.497345717595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45961.497345717595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45961.497345717595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45961.497345717595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45961.497345717595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45961.497345717595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45961.497345717595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45961.497345717595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45961.497345717595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45961.497345717595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45961.497345717595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45961.497345717595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45961.497345717595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45961.497345717595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45961.497345717595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45961.497345717595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45961.497345717595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45961.497345717595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45961.497345717595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45961.497345717595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45961.497345717595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45961.497345717595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45961.497345717595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45961.497345717595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45961.497345717595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45961.497345717595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45961.497345717595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45961.497345717595</v>
      </c>
      <c r="H42" s="107"/>
      <c r="I42" s="103" t="str">
        <f>IFERROR(VLOOKUP(D42,DB!A:F,6,0),"")</f>
        <v/>
      </c>
      <c r="J42" s="102" t="str">
        <f>IFERROR(VLOOKUP(D42,DB!A:G,7,0),"")</f>
        <v/>
      </c>
      <c r="K42" s="108"/>
      <c r="L42" s="109" t="str">
        <f>IFERROR(VLOOKUP(D42,DB!A:I,9,0),"")</f>
        <v/>
      </c>
    </row>
  </sheetData>
  <dataValidations count="2">
    <dataValidation allowBlank="1" showInputMessage="1" showErrorMessage="1" sqref="E1" xr:uid="{380493DB-286A-4683-AF55-C78F04945A49}"/>
    <dataValidation type="list" allowBlank="1" showInputMessage="1" showErrorMessage="1" sqref="E2:E4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2025-10-31T08:58:00Z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