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557" documentId="120_S{2AC9BD13-BADA-5192-A53E-5A8FF88502F6}" xr6:coauthVersionLast="47" xr6:coauthVersionMax="47" xr10:uidLastSave="{2F4F6364-93BE-45FA-BE84-75EFB58E6E5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B5" i="5"/>
  <c r="G5" i="5"/>
  <c r="I5" i="5"/>
  <c r="J5" i="5"/>
  <c r="L5"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<sst xmlns="http://schemas.openxmlformats.org/spreadsheetml/2006/main" count="180277" uniqueCount="39123">
  <si>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</si>
  <si>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</si>
  <si>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</si>
  <si>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</si>
  <si>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</si>
  <si>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</si>
  <si>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</si>
  <si>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</si>
  <si>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</si>
  <si>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</si>
  <si>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</si>
  <si>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</si>
  <si>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</si>
  <si>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</si>
  <si>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</si>
  <si>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</si>
  <si>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</si>
  <si>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</si>
  <si>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</si>
  <si>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</si>
  <si>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</si>
  <si>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</si>
  <si>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</si>
  <si>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</si>
  <si>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</si>
  <si>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</si>
  <si>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</si>
  <si>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</si>
  <si>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</si>
  <si>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</si>
  <si>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</si>
  <si>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</si>
  <si>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</si>
  <si>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</si>
  <si>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</si>
  <si>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</si>
  <si>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</si>
  <si>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</si>
  <si>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</si>
  <si>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</si>
  <si>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</si>
  <si>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</si>
  <si>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</si>
  <si>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</si>
  <si>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</si>
  <si>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</si>
  <si>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</si>
  <si>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</si>
  <si>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</si>
  <si>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</si>
  <si>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</si>
  <si>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</si>
  <si>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</si>
  <si>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</si>
  <si>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</si>
  <si>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</si>
  <si>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</si>
  <si>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</si>
  <si>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</si>
  <si>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</si>
  <si>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</si>
  <si>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</si>
  <si>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</si>
  <si>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</si>
  <si>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</si>
  <si>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</si>
  <si>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</si>
  <si>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</si>
  <si>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</si>
  <si>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</si>
  <si>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</si>
  <si>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</si>
  <si>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</si>
  <si>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</si>
  <si>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</si>
  <si>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</si>
  <si>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</si>
  <si>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</si>
  <si>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</si>
  <si>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</si>
  <si>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</si>
  <si>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</si>
  <si>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</si>
  <si>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</si>
  <si>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</si>
  <si>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</si>
  <si>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</si>
  <si>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</si>
  <si>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</si>
  <si>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</si>
  <si>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</si>
  <si>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</si>
  <si>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</si>
  <si>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</si>
  <si>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</si>
  <si>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</si>
  <si>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</si>
  <si>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</si>
  <si>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</si>
  <si>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</si>
  <si>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</si>
  <si>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</si>
  <si>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</si>
  <si>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</si>
  <si>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</si>
  <si>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</si>
  <si>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</si>
  <si>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</si>
  <si>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</si>
  <si>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</si>
  <si>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</si>
  <si>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</si>
  <si>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</si>
  <si>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</si>
  <si>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</si>
  <si>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</si>
  <si>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</si>
  <si>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</si>
  <si>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</si>
  <si>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</si>
  <si>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</si>
  <si>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</si>
  <si>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</si>
  <si>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</si>
  <si>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</si>
  <si>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</si>
  <si>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</si>
  <si>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</si>
  <si>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</si>
  <si>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</si>
  <si>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</si>
  <si>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</si>
  <si>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</si>
  <si>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</si>
  <si>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</si>
  <si>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</si>
  <si>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</si>
  <si>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</si>
  <si>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</si>
  <si>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</si>
  <si>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</si>
  <si>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</si>
  <si>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</si>
  <si>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</si>
  <si>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</si>
  <si>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</si>
  <si>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</si>
  <si>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</si>
  <si>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</si>
  <si>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</si>
  <si>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</si>
  <si>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</si>
  <si>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</si>
  <si>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</si>
  <si>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</si>
  <si>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</si>
  <si>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</si>
  <si>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</si>
  <si>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</si>
  <si>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</si>
  <si>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</si>
  <si>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</si>
  <si>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</si>
  <si>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</si>
  <si>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</si>
  <si>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</si>
  <si>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</si>
  <si>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</si>
  <si>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</si>
  <si>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</si>
  <si>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</si>
  <si>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</si>
  <si>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</si>
  <si>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</si>
  <si>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</si>
  <si>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</si>
  <si>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</si>
  <si>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</si>
  <si>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</si>
  <si>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</si>
  <si>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</si>
  <si>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</si>
  <si>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</si>
  <si>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</si>
  <si>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</si>
  <si>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</si>
  <si>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</si>
  <si>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</si>
  <si>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</si>
  <si>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</si>
  <si>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</si>
  <si>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</si>
  <si>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</si>
  <si>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</si>
  <si>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</si>
  <si>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</si>
  <si>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</si>
  <si>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</si>
  <si>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</si>
  <si>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</si>
  <si>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</si>
  <si>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</si>
  <si>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</si>
  <si>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</si>
  <si>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</si>
  <si>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</si>
  <si>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</si>
  <si>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</si>
  <si>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</si>
  <si>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</si>
  <si>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</si>
  <si>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</si>
  <si>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</si>
  <si>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</si>
  <si>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</si>
  <si>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</si>
  <si>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</si>
  <si>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</si>
  <si>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</si>
  <si>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</si>
  <si>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</si>
  <si>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</si>
  <si>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</si>
  <si>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</si>
  <si>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</si>
  <si>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</si>
  <si>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</si>
  <si>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</si>
  <si>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</si>
  <si>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</si>
  <si>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</si>
  <si>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</si>
  <si>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</si>
  <si>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</si>
  <si>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</si>
  <si>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</si>
  <si>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</si>
  <si>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</si>
  <si>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</si>
  <si>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</si>
  <si>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</si>
  <si>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</si>
  <si>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</si>
  <si>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</si>
  <si>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</si>
  <si>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</si>
  <si>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</si>
  <si>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</si>
  <si>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</si>
  <si>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</si>
  <si>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</si>
  <si>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</si>
  <si>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</si>
  <si>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</si>
  <si>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</si>
  <si>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</si>
  <si>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</si>
  <si>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</si>
  <si>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</si>
  <si>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</si>
  <si>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</si>
  <si>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</si>
  <si>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</si>
  <si>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</si>
  <si>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</si>
  <si>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</si>
  <si>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</si>
  <si>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</si>
  <si>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</si>
  <si>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</si>
  <si>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</si>
  <si>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</si>
  <si>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</si>
  <si>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</si>
  <si>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</si>
  <si>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</si>
  <si>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</si>
  <si>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</si>
  <si>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</si>
  <si>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</si>
  <si>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</si>
  <si>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</si>
  <si>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</si>
  <si>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</si>
  <si>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</si>
  <si>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</si>
  <si>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</si>
  <si>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</si>
  <si>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</si>
  <si>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</si>
  <si>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</si>
  <si>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</si>
  <si>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</si>
  <si>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</si>
  <si>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</si>
  <si>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</si>
  <si>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</si>
  <si>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</si>
  <si>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</si>
  <si>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</si>
  <si>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</si>
  <si>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</si>
  <si>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</si>
  <si>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</si>
  <si>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</si>
  <si>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</si>
  <si>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</si>
  <si>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</si>
  <si>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</si>
  <si>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</si>
  <si>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</si>
  <si>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</si>
  <si>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</si>
  <si>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</si>
  <si>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</si>
  <si>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</si>
  <si>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</si>
  <si>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</si>
  <si>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</si>
  <si>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</si>
  <si>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</si>
  <si>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</si>
  <si>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</si>
  <si>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</si>
  <si>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</si>
  <si>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</si>
  <si>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</si>
  <si>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</si>
  <si>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</si>
  <si>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</si>
  <si>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</si>
  <si>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</si>
  <si>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</si>
  <si>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</si>
  <si>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</si>
  <si>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</si>
  <si>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</si>
  <si>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</si>
  <si>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</si>
  <si>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</si>
  <si>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</si>
  <si>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</si>
  <si>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</si>
  <si>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</si>
  <si>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</si>
  <si>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</si>
  <si>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</si>
  <si>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</si>
  <si>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</si>
  <si>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</si>
  <si>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</si>
  <si>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</si>
  <si>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</si>
  <si>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</si>
  <si>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</si>
  <si>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</si>
  <si>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</si>
  <si>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</si>
  <si>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</si>
  <si>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</si>
  <si>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</si>
  <si>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</si>
  <si>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</si>
  <si>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</si>
  <si>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</si>
  <si>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</si>
  <si>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</si>
  <si>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</si>
  <si>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</si>
  <si>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</si>
  <si>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</si>
  <si>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</si>
  <si>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</si>
  <si>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</si>
  <si>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</si>
  <si>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</si>
  <si>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</si>
  <si>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</si>
  <si>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</si>
  <si>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</si>
  <si>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</si>
  <si>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</si>
  <si>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</si>
  <si>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</si>
  <si>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</si>
  <si>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</si>
  <si>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</si>
  <si>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</si>
  <si>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</si>
  <si>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</si>
  <si>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</si>
  <si>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</si>
  <si>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</si>
  <si>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</si>
  <si>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</si>
  <si>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</si>
  <si>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</si>
  <si>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</si>
  <si>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</si>
  <si>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</si>
  <si>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</si>
  <si>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</si>
  <si>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</si>
  <si>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</si>
  <si>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</si>
  <si>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</si>
  <si>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</si>
  <si>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</si>
  <si>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</si>
  <si>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</si>
  <si>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</si>
  <si>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</si>
  <si>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</si>
  <si>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</si>
  <si>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</si>
  <si>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</si>
  <si>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</si>
  <si>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</si>
  <si>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</si>
  <si>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</si>
  <si>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</si>
  <si>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</si>
  <si>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</si>
  <si>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</si>
  <si>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</si>
  <si>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</si>
  <si>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</si>
  <si>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</si>
  <si>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</si>
  <si>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</si>
  <si>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</si>
  <si>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</si>
  <si>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</si>
  <si>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</si>
  <si>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</si>
  <si>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</si>
  <si>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</si>
  <si>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</si>
  <si>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</si>
  <si>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</si>
  <si>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</si>
  <si>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</si>
  <si>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</si>
  <si>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</si>
  <si>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</si>
  <si>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</si>
  <si>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</si>
  <si>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</si>
  <si>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</si>
  <si>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</si>
  <si>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</si>
  <si>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</si>
  <si>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</si>
  <si>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</si>
  <si>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</si>
  <si>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</si>
  <si>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</si>
  <si>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</si>
  <si>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</si>
  <si>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</si>
  <si>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</si>
  <si>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</si>
  <si>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</si>
  <si>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</si>
  <si>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</si>
  <si>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</si>
  <si>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</si>
  <si>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</si>
  <si>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</si>
  <si>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</si>
  <si>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</si>
  <si>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</si>
  <si>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</si>
  <si>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</si>
  <si>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</si>
  <si>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</si>
  <si>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</si>
  <si>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</si>
  <si>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</si>
  <si>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</si>
  <si>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</si>
  <si>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</si>
  <si>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</si>
  <si>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</si>
  <si>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</si>
  <si>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</si>
  <si>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</si>
  <si>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</si>
  <si>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</si>
  <si>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</si>
  <si>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</si>
  <si>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</si>
  <si>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</si>
  <si>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</si>
  <si>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</si>
  <si>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</si>
  <si>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</si>
  <si>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</si>
  <si>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</si>
  <si>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</si>
  <si>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</si>
  <si>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</si>
  <si>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</si>
  <si>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</si>
  <si>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</si>
  <si>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</si>
  <si>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</si>
  <si>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</si>
  <si>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</si>
  <si>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</si>
  <si>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</si>
  <si>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</si>
  <si>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</si>
  <si>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</si>
  <si>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</si>
  <si>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</si>
  <si>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</si>
  <si>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</si>
  <si>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</si>
  <si>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</si>
  <si>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</si>
  <si>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</si>
  <si>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</si>
  <si>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</si>
  <si>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</si>
  <si>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</si>
  <si>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</si>
  <si>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</si>
  <si>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</si>
  <si>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</si>
  <si>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</si>
  <si>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</si>
  <si>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</si>
  <si>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</si>
  <si>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</si>
  <si>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</si>
  <si>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</si>
  <si>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</si>
  <si>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</si>
  <si>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</si>
  <si>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</si>
  <si>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</si>
  <si>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</si>
  <si>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</si>
  <si>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</si>
  <si>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</si>
  <si>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</si>
  <si>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</si>
  <si>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</si>
  <si>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</si>
  <si>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</si>
  <si>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</si>
  <si>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</si>
  <si>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</si>
  <si>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</si>
  <si>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</si>
  <si>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</si>
  <si>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</si>
  <si>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</si>
  <si>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</si>
  <si>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</si>
  <si>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</si>
  <si>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</si>
  <si>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</si>
  <si>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</si>
  <si>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</si>
  <si>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</si>
  <si>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</si>
  <si>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</si>
  <si>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</si>
  <si>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</si>
  <si>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</si>
  <si>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</si>
  <si>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</si>
  <si>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</si>
  <si>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</si>
  <si>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</si>
  <si>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</si>
  <si>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</si>
  <si>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</si>
  <si>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</si>
  <si>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</si>
  <si>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</si>
  <si>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</si>
  <si>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</si>
  <si>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</si>
  <si>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</si>
  <si>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</si>
  <si>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</si>
  <si>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</si>
  <si>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</si>
  <si>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</si>
  <si>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</si>
  <si>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</si>
  <si>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</si>
  <si>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</si>
  <si>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</si>
  <si>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</si>
  <si>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</si>
  <si>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</si>
  <si>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</si>
  <si>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</si>
  <si>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</si>
  <si>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</si>
  <si>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</si>
  <si>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</si>
  <si>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</si>
  <si>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</si>
  <si>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</si>
  <si>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</si>
  <si>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</si>
  <si>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</si>
  <si>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</si>
  <si>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</si>
  <si>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</si>
  <si>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</si>
  <si>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</si>
  <si>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</si>
  <si>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</si>
  <si>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</si>
  <si>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</si>
  <si>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</si>
  <si>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</si>
  <si>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</si>
  <si>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</si>
  <si>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</si>
  <si>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</si>
  <si>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</si>
  <si>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</si>
  <si>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</si>
  <si>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</si>
  <si>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</si>
  <si>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</si>
  <si>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</si>
  <si>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</si>
  <si>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</si>
  <si>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</si>
  <si>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</si>
  <si>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</si>
  <si>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</si>
  <si>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</si>
  <si>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</si>
  <si>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</si>
  <si>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</si>
  <si>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</si>
  <si>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</si>
  <si>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</si>
  <si>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</si>
  <si>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</si>
  <si>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</si>
  <si>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</si>
  <si>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</si>
  <si>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</si>
  <si>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</si>
  <si>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</si>
  <si>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</si>
  <si>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</si>
  <si>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</si>
  <si>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</si>
  <si>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</si>
  <si>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</si>
  <si>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</si>
  <si>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</si>
  <si>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</si>
  <si>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</si>
  <si>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</si>
  <si>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</si>
  <si>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</si>
  <si>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</si>
  <si>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</si>
  <si>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</si>
  <si>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</si>
  <si>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</si>
  <si>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</si>
  <si>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</si>
  <si>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</si>
  <si>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</si>
  <si>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</si>
  <si>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</si>
  <si>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</si>
  <si>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</si>
  <si>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</si>
  <si>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</si>
  <si>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</si>
  <si>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</si>
  <si>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</si>
  <si>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</si>
  <si>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</si>
  <si>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</si>
  <si>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</si>
  <si>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</si>
  <si>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</si>
  <si>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</si>
  <si>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</si>
  <si>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</si>
  <si>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</si>
  <si>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</si>
  <si>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</si>
  <si>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</si>
  <si>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</si>
  <si>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</si>
  <si>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</si>
  <si>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</si>
  <si>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</si>
  <si>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</si>
  <si>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</si>
  <si>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</si>
  <si>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</si>
  <si>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</si>
  <si>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</si>
  <si>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</si>
  <si>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</si>
  <si>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</si>
  <si>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</si>
  <si>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</si>
  <si>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</si>
  <si>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</si>
  <si>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</si>
  <si>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</si>
  <si>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</si>
  <si>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</si>
  <si>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</si>
  <si>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</si>
  <si>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</si>
  <si>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</si>
  <si>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</si>
  <si>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</si>
  <si>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</si>
  <si>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</si>
  <si>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</si>
  <si>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</si>
  <si>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</si>
  <si>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</si>
  <si>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</si>
  <si>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</si>
  <si>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</si>
  <si>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</si>
  <si>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</si>
  <si>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</si>
  <si>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</si>
  <si>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</si>
  <si>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</si>
  <si>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</si>
  <si>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</si>
  <si>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</si>
  <si>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</si>
  <si>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</si>
  <si>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</si>
  <si>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</si>
  <si>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</si>
  <si>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</si>
  <si>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</si>
  <si>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</si>
  <si>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</si>
  <si>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</si>
  <si>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</si>
  <si>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</si>
  <si>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</si>
  <si>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</si>
  <si>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</si>
  <si>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</si>
  <si>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</si>
  <si>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</si>
  <si>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</si>
  <si>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</si>
  <si>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</si>
  <si>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</si>
  <si>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</si>
  <si>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</si>
  <si>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</si>
  <si>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</si>
  <si>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</si>
  <si>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</si>
  <si>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</si>
  <si>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</si>
  <si>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</si>
  <si>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</si>
  <si>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</si>
  <si>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</si>
  <si>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</si>
  <si>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</si>
  <si>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</si>
  <si>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</si>
  <si>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</si>
  <si>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</si>
  <si>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</si>
  <si>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</si>
  <si>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</si>
  <si>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</si>
  <si>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</si>
  <si>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</si>
  <si>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</si>
  <si>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</si>
  <si>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</si>
  <si>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</si>
  <si>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</si>
  <si>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</si>
  <si>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</si>
  <si>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</si>
  <si>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</si>
  <si>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</si>
  <si>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</si>
  <si>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</si>
  <si>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</si>
  <si>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</si>
  <si>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</si>
  <si>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</si>
  <si>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</si>
  <si>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</si>
  <si>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</si>
  <si>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</si>
  <si>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</si>
  <si>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</si>
  <si>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</si>
  <si>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</si>
  <si>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</si>
  <si>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</si>
  <si>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</si>
  <si>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</si>
  <si>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</si>
  <si>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</si>
  <si>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</si>
  <si>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</si>
  <si>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</si>
  <si>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</si>
  <si>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</si>
  <si>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</si>
  <si>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</si>
  <si>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</si>
  <si>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</si>
  <si>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</si>
  <si>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</si>
  <si>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</si>
  <si>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</si>
  <si>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</si>
  <si>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</si>
  <si>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</si>
  <si>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</si>
  <si>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</si>
  <si>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</si>
  <si>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</si>
  <si>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</si>
  <si>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</si>
  <si>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</si>
  <si>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</si>
  <si>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</si>
  <si>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</si>
  <si>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</si>
  <si>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</si>
  <si>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</si>
  <si>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</si>
  <si>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</si>
  <si>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</si>
  <si>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</si>
  <si>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</si>
  <si>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</si>
  <si>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</si>
  <si>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</si>
  <si>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</si>
  <si>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</si>
  <si>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</si>
  <si>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</si>
  <si>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</si>
  <si>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</si>
  <si>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</si>
  <si>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</si>
  <si>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</si>
  <si>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</si>
  <si>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</si>
  <si>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</si>
  <si>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</si>
  <si>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</si>
  <si>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</si>
  <si>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</si>
  <si>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</si>
  <si>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</si>
  <si>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</si>
  <si>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</si>
  <si>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</si>
  <si>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</si>
  <si>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</si>
  <si>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</si>
  <si>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</si>
  <si>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</si>
  <si>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</si>
  <si>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</si>
  <si>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</si>
  <si>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</si>
  <si>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</si>
  <si>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</si>
  <si>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</si>
  <si>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</si>
  <si>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</si>
  <si>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</si>
  <si>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</si>
  <si>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</si>
  <si>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</si>
  <si>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</si>
  <si>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</si>
  <si>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</si>
  <si>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</si>
  <si>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</si>
  <si>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</si>
  <si>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</si>
  <si>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</si>
  <si>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</si>
  <si>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</si>
  <si>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</si>
  <si>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</si>
  <si>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</si>
  <si>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</si>
  <si>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</si>
  <si>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</si>
  <si>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</si>
  <si>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</si>
  <si>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</si>
  <si>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</si>
  <si>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</si>
  <si>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</si>
  <si>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</si>
  <si>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</si>
  <si>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</si>
  <si>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</si>
  <si>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</si>
  <si>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</si>
  <si>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</si>
  <si>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</si>
  <si>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</si>
  <si>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</si>
  <si>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</si>
  <si>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</si>
  <si>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</si>
  <si>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</si>
  <si>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</si>
  <si>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</si>
  <si>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</si>
  <si>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</si>
  <si>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</si>
  <si>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</si>
  <si>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</si>
  <si>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</si>
  <si>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</si>
  <si>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</si>
  <si>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</si>
  <si>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</si>
  <si>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</si>
  <si>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</si>
  <si>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</si>
  <si>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</si>
  <si>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</si>
  <si>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</si>
  <si>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</si>
  <si>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</si>
  <si>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</si>
  <si>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</si>
  <si>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</si>
  <si>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</si>
  <si>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</si>
  <si>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</si>
  <si>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</si>
  <si>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</si>
  <si>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</si>
  <si>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</si>
  <si>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</si>
  <si>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</si>
  <si>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</si>
  <si>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</si>
  <si>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</si>
  <si>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</si>
  <si>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</si>
  <si>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</si>
  <si>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</si>
  <si>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</si>
  <si>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</si>
  <si>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</si>
  <si>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</si>
  <si>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</si>
  <si>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</si>
  <si>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</si>
  <si>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</si>
  <si>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</si>
  <si>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</si>
  <si>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</si>
  <si>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</si>
  <si>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</si>
  <si>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</si>
  <si>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</si>
  <si>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</si>
  <si>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</si>
  <si>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</si>
  <si>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</si>
  <si>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</si>
  <si>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</si>
  <si>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</si>
  <si>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</si>
  <si>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</si>
  <si>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</si>
  <si>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</si>
  <si>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</si>
  <si>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</si>
  <si>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</si>
  <si>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</si>
  <si>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</si>
  <si>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</si>
  <si>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</si>
  <si>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</si>
  <si>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</si>
  <si>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</si>
  <si>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</si>
  <si>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</si>
  <si>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</si>
  <si>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</si>
  <si>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</si>
  <si>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</si>
  <si>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</si>
  <si>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</si>
  <si>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</si>
  <si>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</si>
  <si>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</si>
  <si>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</si>
  <si>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</si>
  <si>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</si>
  <si>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</si>
  <si>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</si>
  <si>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</si>
  <si>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</si>
  <si>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</si>
  <si>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</si>
  <si>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</si>
  <si>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</si>
  <si>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</si>
  <si>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</si>
  <si>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</si>
  <si>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</si>
  <si>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</si>
  <si>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</si>
  <si>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</si>
  <si>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</si>
  <si>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</si>
  <si>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</si>
  <si>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</si>
  <si>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</si>
  <si>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</si>
  <si>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</si>
  <si>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</si>
  <si>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</si>
  <si>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</si>
  <si>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</si>
  <si>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</si>
  <si>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</si>
  <si>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</si>
  <si>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</si>
  <si>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</si>
  <si>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</si>
  <si>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</si>
  <si>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</si>
  <si>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</si>
  <si>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</si>
  <si>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</si>
  <si>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</si>
  <si>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</si>
  <si>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</si>
  <si>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</si>
  <si>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</si>
  <si>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</si>
  <si>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</si>
  <si>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</si>
  <si>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</si>
  <si>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</si>
  <si>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</si>
  <si>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</si>
  <si>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</si>
  <si>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</si>
  <si>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</si>
  <si>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</si>
  <si>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</si>
  <si>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</si>
  <si>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</si>
  <si>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</si>
  <si>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</si>
  <si>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</si>
  <si>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</si>
  <si>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</si>
  <si>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</si>
  <si>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</si>
  <si>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</si>
  <si>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</si>
  <si>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</si>
  <si>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</si>
  <si>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</si>
  <si>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</si>
  <si>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</si>
  <si>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</si>
  <si>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</si>
  <si>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</si>
  <si>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</si>
  <si>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</si>
  <si>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</si>
  <si>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</si>
  <si>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</si>
  <si>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</si>
  <si>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</si>
  <si>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</si>
  <si>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</si>
  <si>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</si>
  <si>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</si>
  <si>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</si>
  <si>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</si>
  <si>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</si>
  <si>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</si>
  <si>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</si>
  <si>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</si>
  <si>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</si>
  <si>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</si>
  <si>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</si>
  <si>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</si>
  <si>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</si>
  <si>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</si>
  <si>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</si>
  <si>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</si>
  <si>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</si>
  <si>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</si>
  <si>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</si>
  <si>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</si>
  <si>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</si>
  <si>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</si>
  <si>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</si>
  <si>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</si>
  <si>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</si>
  <si>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</si>
  <si>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</si>
  <si>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</si>
  <si>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</si>
  <si>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</si>
  <si>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</si>
  <si>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</si>
  <si>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</si>
  <si>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</si>
  <si>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</si>
  <si>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</si>
  <si>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</si>
  <si>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</si>
  <si>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</si>
  <si>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</si>
  <si>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</si>
  <si>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</si>
  <si>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</si>
  <si>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</si>
  <si>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</si>
  <si>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</si>
  <si>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</si>
  <si>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</si>
  <si>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</si>
  <si>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</si>
  <si>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</si>
  <si>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</si>
  <si>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</si>
  <si>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</si>
  <si>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</si>
  <si>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</si>
  <si>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</si>
  <si>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</si>
  <si>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</si>
  <si>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</si>
  <si>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</si>
  <si>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</si>
  <si>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</si>
  <si>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</si>
  <si>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</si>
  <si>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</si>
  <si>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</si>
  <si>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</si>
  <si>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</si>
  <si>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</si>
  <si>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</si>
  <si>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</si>
  <si>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</si>
  <si>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</si>
  <si>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</si>
  <si>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</si>
  <si>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</si>
  <si>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</si>
  <si>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</si>
  <si>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</si>
  <si>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</si>
  <si>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</si>
  <si>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</si>
  <si>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</si>
  <si>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</si>
  <si>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</si>
  <si>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</si>
  <si>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</si>
  <si>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</si>
  <si>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</si>
  <si>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</si>
  <si>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</si>
  <si>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</si>
  <si>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</si>
  <si>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</si>
  <si>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</si>
  <si>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</si>
  <si>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</si>
  <si>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</si>
  <si>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</si>
  <si>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</si>
  <si>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</si>
  <si>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</si>
  <si>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</si>
  <si>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</si>
  <si>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</si>
  <si>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</si>
  <si>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</si>
  <si>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</si>
  <si>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</si>
  <si>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</si>
  <si>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</si>
  <si>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</si>
  <si>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</si>
  <si>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</si>
  <si>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</si>
  <si>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</si>
  <si>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</si>
  <si>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</si>
  <si>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</si>
  <si>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</si>
  <si>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</si>
  <si>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</si>
  <si>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</si>
  <si>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</si>
  <si>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</si>
  <si>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</si>
  <si>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</si>
  <si>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</si>
  <si>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</si>
  <si>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</si>
  <si>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</si>
  <si>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</si>
  <si>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</si>
  <si>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</si>
  <si>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</si>
  <si>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</si>
  <si>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</si>
  <si>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</si>
  <si>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</si>
  <si>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</si>
  <si>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</si>
  <si>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</si>
  <si>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</si>
  <si>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</si>
  <si>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</si>
  <si>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</si>
  <si>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</si>
  <si>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</si>
  <si>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</si>
  <si>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</si>
  <si>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</si>
  <si>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</si>
  <si>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</si>
  <si>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</si>
  <si>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</si>
  <si>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</si>
  <si>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</si>
  <si>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</si>
  <si>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</si>
  <si>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</si>
  <si>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</si>
  <si>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</si>
  <si>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</si>
  <si>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</si>
  <si>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</si>
  <si>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</si>
  <si>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</si>
  <si>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</si>
  <si>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</si>
  <si>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</si>
  <si>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</si>
  <si>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</si>
  <si>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</si>
  <si>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</si>
  <si>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</si>
  <si>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</si>
  <si>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</si>
  <si>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</si>
  <si>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</si>
  <si>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</si>
  <si>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</si>
  <si>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</si>
  <si>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</si>
  <si>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</si>
  <si>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</si>
  <si>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</si>
  <si>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</si>
  <si>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</si>
  <si>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</si>
  <si>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</si>
  <si>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</si>
  <si>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</si>
  <si>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</si>
  <si>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</si>
  <si>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</si>
  <si>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</si>
  <si>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</si>
  <si>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</si>
  <si>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</si>
  <si>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</si>
  <si>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</si>
  <si>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</si>
  <si>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</si>
  <si>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</si>
  <si>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</si>
  <si>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</si>
  <si>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</si>
  <si>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</si>
  <si>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</si>
  <si>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</si>
  <si>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</si>
  <si>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</si>
  <si>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</si>
  <si>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</si>
  <si>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</si>
  <si>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</si>
  <si>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</si>
  <si>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</si>
  <si>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</si>
  <si>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</si>
  <si>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</si>
  <si>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</si>
  <si>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</si>
  <si>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</si>
  <si>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</si>
  <si>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</si>
  <si>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</si>
  <si>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</si>
  <si>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</si>
  <si>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</si>
  <si>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</si>
  <si>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</si>
  <si>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</si>
  <si>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</si>
  <si>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</si>
  <si>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</si>
  <si>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</si>
  <si>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</si>
  <si>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</si>
  <si>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</si>
  <si>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</si>
  <si>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</si>
  <si>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</si>
  <si>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</si>
  <si>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</si>
  <si>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</si>
  <si>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</si>
  <si>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</si>
  <si>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</si>
  <si>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</si>
  <si>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</si>
  <si>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</si>
  <si>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</si>
  <si>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</si>
  <si>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</si>
  <si>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</si>
  <si>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</si>
  <si>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</si>
  <si>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</si>
  <si>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</si>
  <si>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</si>
  <si>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</si>
  <si>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</si>
  <si>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</si>
  <si>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</si>
  <si>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</si>
  <si>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</si>
  <si>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</si>
  <si>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</si>
  <si>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</si>
  <si>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</si>
  <si>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</si>
  <si>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</si>
  <si>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</si>
  <si>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</si>
  <si>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</si>
  <si>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</si>
  <si>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</si>
  <si>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</si>
  <si>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</si>
  <si>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</si>
  <si>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</si>
  <si>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</si>
  <si>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</si>
  <si>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</si>
  <si>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</si>
  <si>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</si>
  <si>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</si>
  <si>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</si>
  <si>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</si>
  <si>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</si>
  <si>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</si>
  <si>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</si>
  <si>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</si>
  <si>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</si>
  <si>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</si>
  <si>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</si>
  <si>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</si>
  <si>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</si>
  <si>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</si>
  <si>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</si>
  <si>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</si>
  <si>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</si>
  <si>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</si>
  <si>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</si>
  <si>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</si>
  <si>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</si>
  <si>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</si>
  <si>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</si>
  <si>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</si>
  <si>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</si>
  <si>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</si>
  <si>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</si>
  <si>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</si>
  <si>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</si>
  <si>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</si>
  <si>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</si>
  <si>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</si>
  <si>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</si>
  <si>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</si>
  <si>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</si>
  <si>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</si>
  <si>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</si>
  <si>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</si>
  <si>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</si>
  <si>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</si>
  <si>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</si>
  <si>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</si>
  <si>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</si>
  <si>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</si>
  <si>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</si>
  <si>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</si>
  <si>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</si>
  <si>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</si>
  <si>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</si>
  <si>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</si>
  <si>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</si>
  <si>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</si>
  <si>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</si>
  <si>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</si>
  <si>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</si>
  <si>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</si>
  <si>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</si>
  <si>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</si>
  <si>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</si>
  <si>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</si>
  <si>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</si>
  <si>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</si>
  <si>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</si>
  <si>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</si>
  <si>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</si>
  <si>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</si>
  <si>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</si>
  <si>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</si>
  <si>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</si>
  <si>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</si>
  <si>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</si>
  <si>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</si>
  <si>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</si>
  <si>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</si>
  <si>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</si>
  <si>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</si>
  <si>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</si>
  <si>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</si>
  <si>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</si>
  <si>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</si>
  <si>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</si>
  <si>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</si>
  <si>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</si>
  <si>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</si>
  <si>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</si>
  <si>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</si>
  <si>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</si>
  <si>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</si>
  <si>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</si>
  <si>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</si>
  <si>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</si>
  <si>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</si>
  <si>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</si>
  <si>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</si>
  <si>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</si>
  <si>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</si>
  <si>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</si>
  <si>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</si>
  <si>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</si>
  <si>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</si>
  <si>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</si>
  <si>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</si>
  <si>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</si>
  <si>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</si>
  <si>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</si>
  <si>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</si>
  <si>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</si>
  <si>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</si>
  <si>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</si>
  <si>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</si>
  <si>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</si>
  <si>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</si>
  <si>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</si>
  <si>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</si>
  <si>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</si>
  <si>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</si>
  <si>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</si>
  <si>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</si>
  <si>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</si>
  <si>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</si>
  <si>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</si>
  <si>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</si>
  <si>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</si>
  <si>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</si>
  <si>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</si>
  <si>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</si>
  <si>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</si>
  <si>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</si>
  <si>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</si>
  <si>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</si>
  <si>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</si>
  <si>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</si>
  <si>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</si>
  <si>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</si>
  <si>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</si>
  <si>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</si>
  <si>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</si>
  <si>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</si>
  <si>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</si>
  <si>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</si>
  <si>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</si>
  <si>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</si>
  <si>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</si>
  <si>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</si>
  <si>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</si>
  <si>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</si>
  <si>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</si>
  <si>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</si>
  <si>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</si>
  <si>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</si>
  <si>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</si>
  <si>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</si>
  <si>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</si>
  <si>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</si>
  <si>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</si>
  <si>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</si>
  <si>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</si>
  <si>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</si>
  <si>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</si>
  <si>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</si>
  <si>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</si>
  <si>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</si>
  <si>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</si>
  <si>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</si>
  <si>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</si>
  <si>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</si>
  <si>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</si>
  <si>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</si>
  <si>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</si>
  <si>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</si>
  <si>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</si>
  <si>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</si>
  <si>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</si>
  <si>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</si>
  <si>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</si>
  <si>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</si>
  <si>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</si>
  <si>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</si>
  <si>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</si>
  <si>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</si>
  <si>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</si>
  <si>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</si>
  <si>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</si>
  <si>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</si>
  <si>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</si>
  <si>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</si>
  <si>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</si>
  <si>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</si>
  <si>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</si>
  <si>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</si>
  <si>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</si>
  <si>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</si>
  <si>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</si>
  <si>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</si>
  <si>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</si>
  <si>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</si>
  <si>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</si>
  <si>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</si>
  <si>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</si>
  <si>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</si>
  <si>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</si>
  <si>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</si>
  <si>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</si>
  <si>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</si>
  <si>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</si>
  <si>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</si>
  <si>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</si>
  <si>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</si>
  <si>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</si>
  <si>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</si>
  <si>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</si>
  <si>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</si>
  <si>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</si>
  <si>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</si>
  <si>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</si>
  <si>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</si>
  <si>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</si>
  <si>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</si>
  <si>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</si>
  <si>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</si>
  <si>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</si>
  <si>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</si>
  <si>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</si>
  <si>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</si>
  <si>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</si>
  <si>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</si>
  <si>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</si>
  <si>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</si>
  <si>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</si>
  <si>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</si>
  <si>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</si>
  <si>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</si>
  <si>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</si>
  <si>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</si>
  <si>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</si>
  <si>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</si>
  <si>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</si>
  <si>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</si>
  <si>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</si>
  <si>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</si>
  <si>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</si>
  <si>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</si>
  <si>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</si>
  <si>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</si>
  <si>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</si>
  <si>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</si>
  <si>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</si>
  <si>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</si>
  <si>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</si>
  <si>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</si>
  <si>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</si>
  <si>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</si>
  <si>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</si>
  <si>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</si>
  <si>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</si>
  <si>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</si>
  <si>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</si>
  <si>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</si>
  <si>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</si>
  <si>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</si>
  <si>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</si>
  <si>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</si>
  <si>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</si>
  <si>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</si>
  <si>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</si>
  <si>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</si>
  <si>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</si>
  <si>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</si>
  <si>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</si>
  <si>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</si>
  <si>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</si>
  <si>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</si>
  <si>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</si>
  <si>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</si>
  <si>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</si>
  <si>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</si>
  <si>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</si>
  <si>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</si>
  <si>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</si>
  <si>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</si>
  <si>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</si>
  <si>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</si>
  <si>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</si>
  <si>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</si>
  <si>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</si>
  <si>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</si>
  <si>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</si>
  <si>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</si>
  <si>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</si>
  <si>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</si>
  <si>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</si>
  <si>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</si>
  <si>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</si>
  <si>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</si>
  <si>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</si>
  <si>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</si>
  <si>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</si>
  <si>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</si>
  <si>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</si>
  <si>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</si>
  <si>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</si>
  <si>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</si>
  <si>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</si>
  <si>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</si>
  <si>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</si>
  <si>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</si>
  <si>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</si>
  <si>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</si>
  <si>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</si>
  <si>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</si>
  <si>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</si>
  <si>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</si>
  <si>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</si>
  <si>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</si>
  <si>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</si>
  <si>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</si>
  <si>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</si>
  <si>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</si>
  <si>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</si>
  <si>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</si>
  <si>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</si>
  <si>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</si>
  <si>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</si>
  <si>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</si>
  <si>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</si>
  <si>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</si>
  <si>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</si>
  <si>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</si>
  <si>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</si>
  <si>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</si>
  <si>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</si>
  <si>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</si>
  <si>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</si>
  <si>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</si>
  <si>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</si>
  <si>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</si>
  <si>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</si>
  <si>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</si>
  <si>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</si>
  <si>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</si>
  <si>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</si>
  <si>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</si>
  <si>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</si>
  <si>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</si>
  <si>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</si>
  <si>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</si>
  <si>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</si>
  <si>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</si>
  <si>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</si>
  <si>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</si>
  <si>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</si>
  <si>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</si>
  <si>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</si>
  <si>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</si>
  <si>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</si>
  <si>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</si>
  <si>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</si>
  <si>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</si>
  <si>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</si>
  <si>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</si>
  <si>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</si>
  <si>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</si>
  <si>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</si>
  <si>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</si>
  <si>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</si>
  <si>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</si>
  <si>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</si>
  <si>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</si>
  <si>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</si>
  <si>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</si>
  <si>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</si>
  <si>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</si>
  <si>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</si>
  <si>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</si>
  <si>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</si>
  <si>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</si>
  <si>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</si>
  <si>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</si>
  <si>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</si>
  <si>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</si>
  <si>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</si>
  <si>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</si>
  <si>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</si>
  <si>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</si>
  <si>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</si>
  <si>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</si>
  <si>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</si>
  <si>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</si>
  <si>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</si>
  <si>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</si>
  <si>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</si>
  <si>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</si>
  <si>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</si>
  <si>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</si>
  <si>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</si>
  <si>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</si>
  <si>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</si>
  <si>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</si>
  <si>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</si>
  <si>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</si>
  <si>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</si>
  <si>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</si>
  <si>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</si>
  <si>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</si>
  <si>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</si>
  <si>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</si>
  <si>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</si>
  <si>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</si>
  <si>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</si>
  <si>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</si>
  <si>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</si>
  <si>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</si>
  <si>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</si>
  <si>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</si>
  <si>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</si>
  <si>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</si>
  <si>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</si>
  <si>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</si>
  <si>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</si>
  <si>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</si>
  <si>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</si>
  <si>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</si>
  <si>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</si>
  <si>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</si>
  <si>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</si>
  <si>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</si>
  <si>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</si>
  <si>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</si>
  <si>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</si>
  <si>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</si>
  <si>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</si>
  <si>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</si>
  <si>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</si>
  <si>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</si>
  <si>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</si>
  <si>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</si>
  <si>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</si>
  <si>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</si>
  <si>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</si>
  <si>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</si>
  <si>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</si>
  <si>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</si>
  <si>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</si>
  <si>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</si>
  <si>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</si>
  <si>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</si>
  <si>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</si>
  <si>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</si>
  <si>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</si>
  <si>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</si>
  <si>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</si>
  <si>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</si>
  <si>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</si>
  <si>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</si>
  <si>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</si>
  <si>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</si>
  <si>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</si>
  <si>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</si>
  <si>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</si>
  <si>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</si>
  <si>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</si>
  <si>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</si>
  <si>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</si>
  <si>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</si>
  <si>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</si>
  <si>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</si>
  <si>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</si>
  <si>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</si>
  <si>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</si>
  <si>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</si>
  <si>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</si>
  <si>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</si>
  <si>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</si>
  <si>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</si>
  <si>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</si>
  <si>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</si>
  <si>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</si>
  <si>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</si>
  <si>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</si>
  <si>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</si>
  <si>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</si>
  <si>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</si>
  <si>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</si>
  <si>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</si>
  <si>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</si>
  <si>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</si>
  <si>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</si>
  <si>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</si>
  <si>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</si>
  <si>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</si>
  <si>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</si>
  <si>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</si>
  <si>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</si>
  <si>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</si>
  <si>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</si>
  <si>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</si>
  <si>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</si>
  <si>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</si>
  <si>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</si>
  <si>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</si>
  <si>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</si>
  <si>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</si>
  <si>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</si>
  <si>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</si>
  <si>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</si>
  <si>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</si>
  <si>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</si>
  <si>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</si>
  <si>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</si>
  <si>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</si>
  <si>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</si>
  <si>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</si>
  <si>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</si>
  <si>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</si>
  <si>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</si>
  <si>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</si>
  <si>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</si>
  <si>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</si>
  <si>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</si>
  <si>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</si>
  <si>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</si>
  <si>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</si>
  <si>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</si>
  <si>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</si>
  <si>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</si>
  <si>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</si>
  <si>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</si>
  <si>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</si>
  <si>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</si>
  <si>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</si>
  <si>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</si>
  <si>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</si>
  <si>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</si>
  <si>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</si>
  <si>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</si>
  <si>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</si>
  <si>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</si>
  <si>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</si>
  <si>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</si>
  <si>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</si>
  <si>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</si>
  <si>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</si>
  <si>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</si>
  <si>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</si>
  <si>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</si>
  <si>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</si>
  <si>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</si>
  <si>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</si>
  <si>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</si>
  <si>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</si>
  <si>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</si>
  <si>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</si>
  <si>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</si>
  <si>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</si>
  <si>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</si>
  <si>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</si>
  <si>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</si>
  <si>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</si>
  <si>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</si>
  <si>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</si>
  <si>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</si>
  <si>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</si>
  <si>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</si>
  <si>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</si>
  <si>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</si>
  <si>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</si>
  <si>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</si>
  <si>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</si>
  <si>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</si>
  <si>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</si>
  <si>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</si>
  <si>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</si>
  <si>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</si>
  <si>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</si>
  <si>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</si>
  <si>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</si>
  <si>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</si>
  <si>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</si>
  <si>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</si>
  <si>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</si>
  <si>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</si>
  <si>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</si>
  <si>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</si>
  <si>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</si>
  <si>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</si>
  <si>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</si>
  <si>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</si>
  <si>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</si>
  <si>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</si>
  <si>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</si>
  <si>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</si>
  <si>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</si>
  <si>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</si>
  <si>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</si>
  <si>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</si>
  <si>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</si>
  <si>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</si>
  <si>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</si>
  <si>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</si>
  <si>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</si>
  <si>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</si>
  <si>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</si>
  <si>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</si>
  <si>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</si>
  <si>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</si>
  <si>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</si>
  <si>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</si>
  <si>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</si>
  <si>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</si>
  <si>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</si>
  <si>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</si>
  <si>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</si>
  <si>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</si>
  <si>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</si>
  <si>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</si>
  <si>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</si>
  <si>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</si>
  <si>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</si>
  <si>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</si>
  <si>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</si>
  <si>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</si>
  <si>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</si>
  <si>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</si>
  <si>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</si>
  <si>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</si>
  <si>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</si>
  <si>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</si>
  <si>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</si>
  <si>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</si>
  <si>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</si>
  <si>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</si>
  <si>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</si>
  <si>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</si>
  <si>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</si>
  <si>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</si>
  <si>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</si>
  <si>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</si>
  <si>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</si>
  <si>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</si>
  <si>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</si>
  <si>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</si>
  <si>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</si>
  <si>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</si>
  <si>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</si>
  <si>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</si>
  <si>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</si>
  <si>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</si>
  <si>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</si>
  <si>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</si>
  <si>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</si>
  <si>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</si>
  <si>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</si>
  <si>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</si>
  <si>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</si>
  <si>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</si>
  <si>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</si>
  <si>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</si>
  <si>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</si>
  <si>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</si>
  <si>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</si>
  <si>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</si>
  <si>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</si>
  <si>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</si>
  <si>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</si>
  <si>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</si>
  <si>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</si>
  <si>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</si>
  <si>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</si>
  <si>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</si>
  <si>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</si>
  <si>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</si>
  <si>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</si>
  <si>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</si>
  <si>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</si>
  <si>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</si>
  <si>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</si>
  <si>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</si>
  <si>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</si>
  <si>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</si>
  <si>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</si>
  <si>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</si>
  <si>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</si>
  <si>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</si>
  <si>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</si>
  <si>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</si>
  <si>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</si>
  <si>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</si>
  <si>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</si>
  <si>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</si>
  <si>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</si>
  <si>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</si>
  <si>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</si>
  <si>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</si>
  <si>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</si>
  <si>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</si>
  <si>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</si>
  <si>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</si>
  <si>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</si>
  <si>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</si>
  <si>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</si>
  <si>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</si>
  <si>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</si>
  <si>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</si>
  <si>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</si>
  <si>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</si>
  <si>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</si>
  <si>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</si>
  <si>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</si>
  <si>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</si>
  <si>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</si>
  <si>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</si>
  <si>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</si>
  <si>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</si>
  <si>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</si>
  <si>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</si>
  <si>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</si>
  <si>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</si>
  <si>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</si>
  <si>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</si>
  <si>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</si>
  <si>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</si>
  <si>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</si>
  <si>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</si>
  <si>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</si>
  <si>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</si>
  <si>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</si>
  <si>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</si>
  <si>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</si>
  <si>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</si>
  <si>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</si>
  <si>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</si>
  <si>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</si>
  <si>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</si>
  <si>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</si>
  <si>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</si>
  <si>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</si>
  <si>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</si>
  <si>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</si>
  <si>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</si>
  <si>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</si>
  <si>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</si>
  <si>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</si>
  <si>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</si>
  <si>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</si>
  <si>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</si>
  <si>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</si>
  <si>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</si>
  <si>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</si>
  <si>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</si>
  <si>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</si>
  <si>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</si>
  <si>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</si>
  <si>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</si>
  <si>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</si>
  <si>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</si>
  <si>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</si>
  <si>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</si>
  <si>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</si>
  <si>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</si>
  <si>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</si>
  <si>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</si>
  <si>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</si>
  <si>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</si>
  <si>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</si>
  <si>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</si>
  <si>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</si>
  <si>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</si>
  <si>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</si>
  <si>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</si>
  <si>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</si>
  <si>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</si>
  <si>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</si>
  <si>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</si>
  <si>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</si>
  <si>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</si>
  <si>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</si>
  <si>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</si>
  <si>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</si>
  <si>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</si>
  <si>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</si>
  <si>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</si>
  <si>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</si>
  <si>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</si>
  <si>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</si>
  <si>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</si>
  <si>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</si>
  <si>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</si>
  <si>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</si>
  <si>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</si>
  <si>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</si>
  <si>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</si>
  <si>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</si>
  <si>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</si>
  <si>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</si>
  <si>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</si>
  <si>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</si>
  <si>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</si>
  <si>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</si>
  <si>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</si>
  <si>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</si>
  <si>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</si>
  <si>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</si>
  <si>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</si>
  <si>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</si>
  <si>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</si>
  <si>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</si>
  <si>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</si>
  <si>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</si>
  <si>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</si>
  <si>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</si>
  <si>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</si>
  <si>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</si>
  <si>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</si>
  <si>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</si>
  <si>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</si>
  <si>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</si>
  <si>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</si>
  <si>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</si>
  <si>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</si>
  <si>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</si>
  <si>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</si>
  <si>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</si>
  <si>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</si>
  <si>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</si>
  <si>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</si>
  <si>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</si>
  <si>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</si>
  <si>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</si>
  <si>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</si>
  <si>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</si>
  <si>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</si>
  <si>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</si>
  <si>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</si>
  <si>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</si>
  <si>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</si>
  <si>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</si>
  <si>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</si>
  <si>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</si>
  <si>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</si>
  <si>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</si>
  <si>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</si>
  <si>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</si>
  <si>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</si>
  <si>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</si>
  <si>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</si>
  <si>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</si>
  <si>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</si>
  <si>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</si>
  <si>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</si>
  <si>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</si>
  <si>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</si>
  <si>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</si>
  <si>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</si>
  <si>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</si>
  <si>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</si>
  <si>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</si>
  <si>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</si>
  <si>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</si>
  <si>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</si>
  <si>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</si>
  <si>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</si>
  <si>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</si>
  <si>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</si>
  <si>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</si>
  <si>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</si>
  <si>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</si>
  <si>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</si>
  <si>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</si>
  <si>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</si>
  <si>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</si>
  <si>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</si>
  <si>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</si>
  <si>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</si>
  <si>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</si>
  <si>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</si>
  <si>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</si>
  <si>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</si>
  <si>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</si>
  <si>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</si>
  <si>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</si>
  <si>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</si>
  <si>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</si>
  <si>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</si>
  <si>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</si>
  <si>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</si>
  <si>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</si>
  <si>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</si>
  <si>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</si>
  <si>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</si>
  <si>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</si>
  <si>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</si>
  <si>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</si>
  <si>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</si>
  <si>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</si>
  <si>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</si>
  <si>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</si>
  <si>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</si>
  <si>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</si>
  <si>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</si>
  <si>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</si>
  <si>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</si>
  <si>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</si>
  <si>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</si>
  <si>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</si>
  <si>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</si>
  <si>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</si>
  <si>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</si>
  <si>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</si>
  <si>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</si>
  <si>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</si>
  <si>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</si>
  <si>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</si>
  <si>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</si>
  <si>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</si>
  <si>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</si>
  <si>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</si>
  <si>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</si>
  <si>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</si>
  <si>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</si>
  <si>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</si>
  <si>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</si>
  <si>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</si>
  <si>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</si>
  <si>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</si>
  <si>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</si>
  <si>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</si>
  <si>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</si>
  <si>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</si>
  <si>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</si>
  <si>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</si>
  <si>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</si>
  <si>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</si>
  <si>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</si>
  <si>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</si>
  <si>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</si>
  <si>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</si>
  <si>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</si>
  <si>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</si>
  <si>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</si>
  <si>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</si>
  <si>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</si>
  <si>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</si>
  <si>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</si>
  <si>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</si>
  <si>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</si>
  <si>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</si>
  <si>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</si>
  <si>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</si>
  <si>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</si>
  <si>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</si>
  <si>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</si>
  <si>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</si>
  <si>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</si>
  <si>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</si>
  <si>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</si>
  <si>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</si>
  <si>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</si>
  <si>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</si>
  <si>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</si>
  <si>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</si>
  <si>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</si>
  <si>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</si>
  <si>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</si>
  <si>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</si>
  <si>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</si>
  <si>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</si>
  <si>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</si>
  <si>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</si>
  <si>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</si>
  <si>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</si>
  <si>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</si>
  <si>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</si>
  <si>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</si>
  <si>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</si>
  <si>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</si>
  <si>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</si>
  <si>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</si>
  <si>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</si>
  <si>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</si>
  <si>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</si>
  <si>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</si>
  <si>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</si>
  <si>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</si>
  <si>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</si>
  <si>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</si>
  <si>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</si>
  <si>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</si>
  <si>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</si>
  <si>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</si>
  <si>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</si>
  <si>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</si>
  <si>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</si>
  <si>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</si>
  <si>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</si>
  <si>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</si>
  <si>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</si>
  <si>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</si>
  <si>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</si>
  <si>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</si>
  <si>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</si>
  <si>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</si>
  <si>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</si>
  <si>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</si>
  <si>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</si>
  <si>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</si>
  <si>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</si>
  <si>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</si>
  <si>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</si>
  <si>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</si>
  <si>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</si>
  <si>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</si>
  <si>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</si>
  <si>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</si>
  <si>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</si>
  <si>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</si>
  <si>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</si>
  <si>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</si>
  <si>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</si>
  <si>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</si>
  <si>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</si>
  <si>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</si>
  <si>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</si>
  <si>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</si>
  <si>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</si>
  <si>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</si>
  <si>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</si>
  <si>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</si>
  <si>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</si>
  <si>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</si>
  <si>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</si>
  <si>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</si>
  <si>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</si>
  <si>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</si>
  <si>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</si>
  <si>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</si>
  <si>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</si>
  <si>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</si>
  <si>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</si>
  <si>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</si>
  <si>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</si>
  <si>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</si>
  <si>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</si>
  <si>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</si>
  <si>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</si>
  <si>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</si>
  <si>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</si>
  <si>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</si>
  <si>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</si>
  <si>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</si>
  <si>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</si>
  <si>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</si>
  <si>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</si>
  <si>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</si>
  <si>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</si>
  <si>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</si>
  <si>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</si>
  <si>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</si>
  <si>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</si>
  <si>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</si>
  <si>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</si>
  <si>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</si>
  <si>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</si>
  <si>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</si>
  <si>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</si>
  <si>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</si>
  <si>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</si>
  <si>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</si>
  <si>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</si>
  <si>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</si>
  <si>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</si>
  <si>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</si>
  <si>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</si>
  <si>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</si>
  <si>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</si>
  <si>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</si>
  <si>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</si>
  <si>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</si>
  <si>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</si>
  <si>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</si>
  <si>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</si>
  <si>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</si>
  <si>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</si>
  <si>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</si>
  <si>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</si>
  <si>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</si>
  <si>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</si>
  <si>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</si>
  <si>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</si>
  <si>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</si>
  <si>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</si>
  <si>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</si>
  <si>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</si>
  <si>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</si>
  <si>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</si>
  <si>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</si>
  <si>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</si>
  <si>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</si>
  <si>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</si>
  <si>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</si>
  <si>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</si>
  <si>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</si>
  <si>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</si>
  <si>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</si>
  <si>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</si>
  <si>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</si>
  <si>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</si>
  <si>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</si>
  <si>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</si>
  <si>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</si>
  <si>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</si>
  <si>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</si>
  <si>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</si>
  <si>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</si>
  <si>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</si>
  <si>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</si>
  <si>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</si>
  <si>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</si>
  <si>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</si>
  <si>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</si>
  <si>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</si>
  <si>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</si>
  <si>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</si>
  <si>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</si>
  <si>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</si>
  <si>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</si>
  <si>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</si>
  <si>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</si>
  <si>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</si>
  <si>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</si>
  <si>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</si>
  <si>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</si>
  <si>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</si>
  <si>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</si>
  <si>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</si>
  <si>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</si>
  <si>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</si>
  <si>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</si>
  <si>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</si>
  <si>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</si>
  <si>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</si>
  <si>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</si>
  <si>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</si>
  <si>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</si>
  <si>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</si>
  <si>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</si>
  <si>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</si>
  <si>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</si>
  <si>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</si>
  <si>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</si>
  <si>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</si>
  <si>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</si>
  <si>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</si>
  <si>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</si>
  <si>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</si>
  <si>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</si>
  <si>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</si>
  <si>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</si>
  <si>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</si>
  <si>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</si>
  <si>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</si>
  <si>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</si>
  <si>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</si>
  <si>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</si>
  <si>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</si>
  <si>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</si>
  <si>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</si>
  <si>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</si>
  <si>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</si>
  <si>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</si>
  <si>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</si>
  <si>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</si>
  <si>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</si>
  <si>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</si>
  <si>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</si>
  <si>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</si>
  <si>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</si>
  <si>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</si>
  <si>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</si>
  <si>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</si>
  <si>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</si>
  <si>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</si>
  <si>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</si>
  <si>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</si>
  <si>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</si>
  <si>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</si>
  <si>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</si>
  <si>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</si>
  <si>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</si>
  <si>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</si>
  <si>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</si>
  <si>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</si>
  <si>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</si>
  <si>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</si>
  <si>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</si>
  <si>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</si>
  <si>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</si>
  <si>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</si>
  <si>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</si>
  <si>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</si>
  <si>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</si>
  <si>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</si>
  <si>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</si>
  <si>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</si>
  <si>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</si>
  <si>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</si>
  <si>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</si>
  <si>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</si>
  <si>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</si>
  <si>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</si>
  <si>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</si>
  <si>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</si>
  <si>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</si>
  <si>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</si>
  <si>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</si>
  <si>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</si>
  <si>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</si>
  <si>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</si>
  <si>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</si>
  <si>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</si>
  <si>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</si>
  <si>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</si>
  <si>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</si>
  <si>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</si>
  <si>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</si>
  <si>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</si>
  <si>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</si>
  <si>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</si>
  <si>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</si>
  <si>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</si>
  <si>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</si>
  <si>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</si>
  <si>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</si>
  <si>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</si>
  <si>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</si>
  <si>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</si>
  <si>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</si>
  <si>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</si>
  <si>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</si>
  <si>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</si>
  <si>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</si>
  <si>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</si>
  <si>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</si>
  <si>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</si>
  <si>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</si>
  <si>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</si>
  <si>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</si>
  <si>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</si>
  <si>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</si>
  <si>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</si>
  <si>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</si>
  <si>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</si>
  <si>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</si>
  <si>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</si>
  <si>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</si>
  <si>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</si>
  <si>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</si>
  <si>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</si>
  <si>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</si>
  <si>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</si>
  <si>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</si>
  <si>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</si>
  <si>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</si>
  <si>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</si>
  <si>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</si>
  <si>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</si>
  <si>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</si>
  <si>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</si>
  <si>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</si>
  <si>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</si>
  <si>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</si>
  <si>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</si>
  <si>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</si>
  <si>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</si>
  <si>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</si>
  <si>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</si>
  <si>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</si>
  <si>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</si>
  <si>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</si>
  <si>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</si>
  <si>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</si>
  <si>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</si>
  <si>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</si>
  <si>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</si>
  <si>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</si>
  <si>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</si>
  <si>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</si>
  <si>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</si>
  <si>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</si>
  <si>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</si>
  <si>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</si>
  <si>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</si>
  <si>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</si>
  <si>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</si>
  <si>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</si>
  <si>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</si>
  <si>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</si>
  <si>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</si>
  <si>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</si>
  <si>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</si>
  <si>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</si>
  <si>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</si>
  <si>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</si>
  <si>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</si>
  <si>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</si>
  <si>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</si>
  <si>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</si>
  <si>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</si>
  <si>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</si>
  <si>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</si>
  <si>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</si>
  <si>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</si>
  <si>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</si>
  <si>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</si>
  <si>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</si>
  <si>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</si>
  <si>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</si>
  <si>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</si>
  <si>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</si>
  <si>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</si>
  <si>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</si>
  <si>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</si>
  <si>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</si>
  <si>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</si>
  <si>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</si>
  <si>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</si>
  <si>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</si>
  <si>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</si>
  <si>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</si>
  <si>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</si>
  <si>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</si>
  <si>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</si>
  <si>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</si>
  <si>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</si>
  <si>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</si>
  <si>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</si>
  <si>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</si>
  <si>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</si>
  <si>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</si>
  <si>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</si>
  <si>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</si>
  <si>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</si>
  <si>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</si>
  <si>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</si>
  <si>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</si>
  <si>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</si>
  <si>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</si>
  <si>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</si>
  <si>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</si>
  <si>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</si>
  <si>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</si>
  <si>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</si>
  <si>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</si>
  <si>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</si>
  <si>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</si>
  <si>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</si>
  <si>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</si>
  <si>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</si>
  <si>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</si>
  <si>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</si>
  <si>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</si>
  <si>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</si>
  <si>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</si>
  <si>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</si>
  <si>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</si>
  <si>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</si>
  <si>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</si>
  <si>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</si>
  <si>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</si>
  <si>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</si>
  <si>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</si>
  <si>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</si>
  <si>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</si>
  <si>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</si>
  <si>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</si>
  <si>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</si>
  <si>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</si>
  <si>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</si>
  <si>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</si>
  <si>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</si>
  <si>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</si>
  <si>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</si>
  <si>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</si>
  <si>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</si>
  <si>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</si>
  <si>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</si>
  <si>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</si>
  <si>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</si>
  <si>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</si>
  <si>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</si>
  <si>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</si>
  <si>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</si>
  <si>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</si>
  <si>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</si>
  <si>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</si>
  <si>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</si>
  <si>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</si>
  <si>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</si>
  <si>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</si>
  <si>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</si>
  <si>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</si>
  <si>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</si>
  <si>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</si>
  <si>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</si>
  <si>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</si>
  <si>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</si>
  <si>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</si>
  <si>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</si>
  <si>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</si>
  <si>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</si>
  <si>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</si>
  <si>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</si>
  <si>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</si>
  <si>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</si>
  <si>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</si>
  <si>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</si>
  <si>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</si>
  <si>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</si>
  <si>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</si>
  <si>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</si>
  <si>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</si>
  <si>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</si>
  <si>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</si>
  <si>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</si>
  <si>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</si>
  <si>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</si>
  <si>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</si>
  <si>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</si>
  <si>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</si>
  <si>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</si>
  <si>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</si>
  <si>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</si>
  <si>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</si>
  <si>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</si>
  <si>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</si>
  <si>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</si>
  <si>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</si>
  <si>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</si>
  <si>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</si>
  <si>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</si>
  <si>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</si>
  <si>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</si>
  <si>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</si>
  <si>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</si>
  <si>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</si>
  <si>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</si>
  <si>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</si>
  <si>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</si>
  <si>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</si>
  <si>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</si>
  <si>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</si>
  <si>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</si>
  <si>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</si>
  <si>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</si>
  <si>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</si>
  <si>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</si>
  <si>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</si>
  <si>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</si>
  <si>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</si>
  <si>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</si>
  <si>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</si>
  <si>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</si>
  <si>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</si>
  <si>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</si>
  <si>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</si>
  <si>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</si>
  <si>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</si>
  <si>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</si>
  <si>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</si>
  <si>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</si>
  <si>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</si>
  <si>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</si>
  <si>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</si>
  <si>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</si>
  <si>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</si>
  <si>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</si>
  <si>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</si>
  <si>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</si>
  <si>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</si>
  <si>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</si>
  <si>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</si>
  <si>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</si>
  <si>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</si>
  <si>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</si>
  <si>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</si>
  <si>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</si>
  <si>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</si>
  <si>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</si>
  <si>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</si>
  <si>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</si>
  <si>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</si>
  <si>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</si>
  <si>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</si>
  <si>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</si>
  <si>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</si>
  <si>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</si>
  <si>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</si>
  <si>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</si>
  <si>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</si>
  <si>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</si>
  <si>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</si>
  <si>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</si>
  <si>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</si>
  <si>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</si>
  <si>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</si>
  <si>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</si>
  <si>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</si>
  <si>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</si>
  <si>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</si>
  <si>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</si>
  <si>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</si>
  <si>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</si>
  <si>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</si>
  <si>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</si>
  <si>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</si>
  <si>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</si>
  <si>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</si>
  <si>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</si>
  <si>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</si>
  <si>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</si>
  <si>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</si>
  <si>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</si>
  <si>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</si>
  <si>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</si>
  <si>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</si>
  <si>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</si>
  <si>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</si>
  <si>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</si>
  <si>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</si>
  <si>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</si>
  <si>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</si>
  <si>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</si>
  <si>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</si>
  <si>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</si>
  <si>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</si>
  <si>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</si>
  <si>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</si>
  <si>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</si>
  <si>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</si>
  <si>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</si>
  <si>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</si>
  <si>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</si>
  <si>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</si>
  <si>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</si>
  <si>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</si>
  <si>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</si>
  <si>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</si>
  <si>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</si>
  <si>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</si>
  <si>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</si>
  <si>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</si>
  <si>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</si>
  <si>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</si>
  <si>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</si>
  <si>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</si>
  <si>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</si>
  <si>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</si>
  <si>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</si>
  <si>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</si>
  <si>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</si>
  <si>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</si>
  <si>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</si>
  <si>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</si>
  <si>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</si>
  <si>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</si>
  <si>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</si>
  <si>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</si>
  <si>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</si>
  <si>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</si>
  <si>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</si>
  <si>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</si>
  <si>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</si>
  <si>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</si>
  <si>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</si>
  <si>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</si>
  <si>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</si>
  <si>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</si>
  <si>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</si>
  <si>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</si>
  <si>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</si>
  <si>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</si>
  <si>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</si>
  <si>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</si>
  <si>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</si>
  <si>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</si>
  <si>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</si>
  <si>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</si>
  <si>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</si>
  <si>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</si>
  <si>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</si>
  <si>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</si>
  <si>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</si>
  <si>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</si>
  <si>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</si>
  <si>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</si>
  <si>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</si>
  <si>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</si>
  <si>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</si>
  <si>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</si>
  <si>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</si>
  <si>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</si>
  <si>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</si>
  <si>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</si>
  <si>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</si>
  <si>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</si>
  <si>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</si>
  <si>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</si>
  <si>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</si>
  <si>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</si>
  <si>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</si>
  <si>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</si>
  <si>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</si>
  <si>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</si>
  <si>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</si>
  <si>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</si>
  <si>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</si>
  <si>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</si>
  <si>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</si>
  <si>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</si>
  <si>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</si>
  <si>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</si>
  <si>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</si>
  <si>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</si>
  <si>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</si>
  <si>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</si>
  <si>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</si>
  <si>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</si>
  <si>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</si>
  <si>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</si>
  <si>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</si>
  <si>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</si>
  <si>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</si>
  <si>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</si>
  <si>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</si>
  <si>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</si>
  <si>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</si>
  <si>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</si>
  <si>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</si>
  <si>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</si>
  <si>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</si>
  <si>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</si>
  <si>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</si>
  <si>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</si>
  <si>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</si>
  <si>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</si>
  <si>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</si>
  <si>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</si>
  <si>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</si>
  <si>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</si>
  <si>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</si>
  <si>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</si>
  <si>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</si>
  <si>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</si>
  <si>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</si>
  <si>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</si>
  <si>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</si>
  <si>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</si>
  <si>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</si>
  <si>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</si>
  <si>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</si>
  <si>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</si>
  <si>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</si>
  <si>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</si>
  <si>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</si>
  <si>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</si>
  <si>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</si>
  <si>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</si>
  <si>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</si>
  <si>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</si>
  <si>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</si>
  <si>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</si>
  <si>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</si>
  <si>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</si>
  <si>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</si>
  <si>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</si>
  <si>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</si>
  <si>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</si>
  <si>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</si>
  <si>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</si>
  <si>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</si>
  <si>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</si>
  <si>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</si>
  <si>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</si>
  <si>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</si>
  <si>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</si>
  <si>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</si>
  <si>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</si>
  <si>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</si>
  <si>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</si>
  <si>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</si>
  <si>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</si>
  <si>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</si>
  <si>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</si>
  <si>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</si>
  <si>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</si>
  <si>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</si>
  <si>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</si>
  <si>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</si>
  <si>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</si>
  <si>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</si>
  <si>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</si>
  <si>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</si>
  <si>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</si>
  <si>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</si>
  <si>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</si>
  <si>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</si>
  <si>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</si>
  <si>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</si>
  <si>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</si>
  <si>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</si>
  <si>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</si>
  <si>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</si>
  <si>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</si>
  <si>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</si>
  <si>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</si>
  <si>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</si>
  <si>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</si>
  <si>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</si>
  <si>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</si>
  <si>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</si>
  <si>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</si>
  <si>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</si>
  <si>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</si>
  <si>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</si>
  <si>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</si>
  <si>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</si>
  <si>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</si>
  <si>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</si>
  <si>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</si>
  <si>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</si>
  <si>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</si>
  <si>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</si>
  <si>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</si>
  <si>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</si>
  <si>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</si>
  <si>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</si>
  <si>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</si>
  <si>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</si>
  <si>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</si>
  <si>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</si>
  <si>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</si>
  <si>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</si>
  <si>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</si>
  <si>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</si>
  <si>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</si>
  <si>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</si>
  <si>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</si>
  <si>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</si>
  <si>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</si>
  <si>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</si>
  <si>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</si>
  <si>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</si>
  <si>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</si>
  <si>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</si>
  <si>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</si>
  <si>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</si>
  <si>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</si>
  <si>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</si>
  <si>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</si>
  <si>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</si>
  <si>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</si>
  <si>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</si>
  <si>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</si>
  <si>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</si>
  <si>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</si>
  <si>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</si>
  <si>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</si>
  <si>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</si>
  <si>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</si>
  <si>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</si>
  <si>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</si>
  <si>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</si>
  <si>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</si>
  <si>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</si>
  <si>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</si>
  <si>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</si>
  <si>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</si>
  <si>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</si>
  <si>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</si>
  <si>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</si>
  <si>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</si>
  <si>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</si>
  <si>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</si>
  <si>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</si>
  <si>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</si>
  <si>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</si>
  <si>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</si>
  <si>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</si>
  <si>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</si>
  <si>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</si>
  <si>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</si>
  <si>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</si>
  <si>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</si>
  <si>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</si>
  <si>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</si>
  <si>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</si>
  <si>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</si>
  <si>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</si>
  <si>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</si>
  <si>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</si>
  <si>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</si>
  <si>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</si>
  <si>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</si>
  <si>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</si>
  <si>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</si>
  <si>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</si>
  <si>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</si>
  <si>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</si>
  <si>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</si>
  <si>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</si>
  <si>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</si>
  <si>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</si>
  <si>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</si>
  <si>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</si>
  <si>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</si>
  <si>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</si>
  <si>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</si>
  <si>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</si>
  <si>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</si>
  <si>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</si>
  <si>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</si>
  <si>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</si>
  <si>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</si>
  <si>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</si>
  <si>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</si>
  <si>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</si>
  <si>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</si>
  <si>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</si>
  <si>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</si>
  <si>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</si>
  <si>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</si>
  <si>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</si>
  <si>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</si>
  <si>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</si>
  <si>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</si>
  <si>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</si>
  <si>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</si>
  <si>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</si>
  <si>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</si>
  <si>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</si>
  <si>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</si>
  <si>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</si>
  <si>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</si>
  <si>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</si>
  <si>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</si>
  <si>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</si>
  <si>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</si>
  <si>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</si>
  <si>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</si>
  <si>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</si>
  <si>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</si>
  <si>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</si>
  <si>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</si>
  <si>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</si>
  <si>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</si>
  <si>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</si>
  <si>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</si>
  <si>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</si>
  <si>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</si>
  <si>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</si>
  <si>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</si>
  <si>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</si>
  <si>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</si>
  <si>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</si>
  <si>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</si>
  <si>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</si>
  <si>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</si>
  <si>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</si>
  <si>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</si>
  <si>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</si>
  <si>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</si>
  <si>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</si>
  <si>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</si>
  <si>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</si>
  <si>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</si>
  <si>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</si>
  <si>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</si>
  <si>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</si>
  <si>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</si>
  <si>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</si>
  <si>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</si>
  <si>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</si>
  <si>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</si>
  <si>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</si>
  <si>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</si>
  <si>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</si>
  <si>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</si>
  <si>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</si>
  <si>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</si>
  <si>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</si>
  <si>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</si>
  <si>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</si>
  <si>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</si>
  <si>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</si>
  <si>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</si>
  <si>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</si>
  <si>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</si>
  <si>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</si>
  <si>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</si>
  <si>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</si>
  <si>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</si>
  <si>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</si>
  <si>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</si>
  <si>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</si>
  <si>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</si>
  <si>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</si>
  <si>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</si>
  <si>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</si>
  <si>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</si>
  <si>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</si>
  <si>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</si>
  <si>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</si>
  <si>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</si>
  <si>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</si>
  <si>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</si>
  <si>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</si>
  <si>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</si>
  <si>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</si>
  <si>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</si>
  <si>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</si>
  <si>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</si>
  <si>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</si>
  <si>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</si>
  <si>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</si>
  <si>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</si>
  <si>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</si>
  <si>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</si>
  <si>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</si>
  <si>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</si>
  <si>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</si>
  <si>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</si>
  <si>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</si>
  <si>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</si>
  <si>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</si>
  <si>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</si>
  <si>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</si>
  <si>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</si>
  <si>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</si>
  <si>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</si>
  <si>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</si>
  <si>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</si>
  <si>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</si>
  <si>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</si>
  <si>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</si>
  <si>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</si>
  <si>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</si>
  <si>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</si>
  <si>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</si>
  <si>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</si>
  <si>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</si>
  <si>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</si>
  <si>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</si>
  <si>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</si>
  <si>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</si>
  <si>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</si>
  <si>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</si>
  <si>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</si>
  <si>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</si>
  <si>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</si>
  <si>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</si>
  <si>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</si>
  <si>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</si>
  <si>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</si>
  <si>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</si>
  <si>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</si>
  <si>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</si>
  <si>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</si>
  <si>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</si>
  <si>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</si>
  <si>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</si>
  <si>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</si>
  <si>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</si>
  <si>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</si>
  <si>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</si>
  <si>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</si>
  <si>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</si>
  <si>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</si>
  <si>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</si>
  <si>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</si>
  <si>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</si>
  <si>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</si>
  <si>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</si>
  <si>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</si>
  <si>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</si>
  <si>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</si>
  <si>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</si>
  <si>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</si>
  <si>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</si>
  <si>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</si>
  <si>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</si>
  <si>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</si>
  <si>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</si>
  <si>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</si>
  <si>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</si>
  <si>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</si>
  <si>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</si>
  <si>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</si>
  <si>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</si>
  <si>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</si>
  <si>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</si>
  <si>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</si>
  <si>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</si>
  <si>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</si>
  <si>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</si>
  <si>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</si>
  <si>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</si>
  <si>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</si>
  <si>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</si>
  <si>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</si>
  <si>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</si>
  <si>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</si>
  <si>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</si>
  <si>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</si>
  <si>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</si>
  <si>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</si>
  <si>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</si>
  <si>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</si>
  <si>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</si>
  <si>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</si>
  <si>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</si>
  <si>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</si>
  <si>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</si>
  <si>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</si>
  <si>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</si>
  <si>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</si>
  <si>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</si>
  <si>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</si>
  <si>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</si>
  <si>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</si>
  <si>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</si>
  <si>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</si>
  <si>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</si>
  <si>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</si>
  <si>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</si>
  <si>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</si>
  <si>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</si>
  <si>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</si>
  <si>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</si>
  <si>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</si>
  <si>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</si>
  <si>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</si>
  <si>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</si>
  <si>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</si>
  <si>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</si>
  <si>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</si>
  <si>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</si>
  <si>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</si>
  <si>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</si>
  <si>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</si>
  <si>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</si>
  <si>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</si>
  <si>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</si>
  <si>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</si>
  <si>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</si>
  <si>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</si>
  <si>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</si>
  <si>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</si>
  <si>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</si>
  <si>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</si>
  <si>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</si>
  <si>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</si>
  <si>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</si>
  <si>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</si>
  <si>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</si>
  <si>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</si>
  <si>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</si>
  <si>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</si>
  <si>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</si>
  <si>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</si>
  <si>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</si>
  <si>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</si>
  <si>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</si>
  <si>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</si>
  <si>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</si>
  <si>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</si>
  <si>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</si>
  <si>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</si>
  <si>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</si>
  <si>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</si>
  <si>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</si>
  <si>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</si>
  <si>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</si>
  <si>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</si>
  <si>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</si>
  <si>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</si>
  <si>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</si>
  <si>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</si>
  <si>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</si>
  <si>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</si>
  <si>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</si>
  <si>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</si>
  <si>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</si>
  <si>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</si>
  <si>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</si>
  <si>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</si>
  <si>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</si>
  <si>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</si>
  <si>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</si>
  <si>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</si>
  <si>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</si>
  <si>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</si>
  <si>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</si>
  <si>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</si>
  <si>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</si>
  <si>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</si>
  <si>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</si>
  <si>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</si>
  <si>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</si>
  <si>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</si>
  <si>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</si>
  <si>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</si>
  <si>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</si>
  <si>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</si>
  <si>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</si>
  <si>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</si>
  <si>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</si>
  <si>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</si>
  <si>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</si>
  <si>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</si>
  <si>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</si>
  <si>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</si>
  <si>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</si>
  <si>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</si>
  <si>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</si>
  <si>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</si>
  <si>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</si>
  <si>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</si>
  <si>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</si>
  <si>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</si>
  <si>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</si>
  <si>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</si>
  <si>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</si>
  <si>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</si>
  <si>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</si>
  <si>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</si>
  <si>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</si>
  <si>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</si>
  <si>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</si>
  <si>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</si>
  <si>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</si>
  <si>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</si>
  <si>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</si>
  <si>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</si>
  <si>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</si>
  <si>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</si>
  <si>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</si>
  <si>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</si>
  <si>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</si>
  <si>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</si>
  <si>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</si>
  <si>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</si>
  <si>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</si>
  <si>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</si>
  <si>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</si>
  <si>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</si>
  <si>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</si>
  <si>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</si>
  <si>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</si>
  <si>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</si>
  <si>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</si>
  <si>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</si>
  <si>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</si>
  <si>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</si>
  <si>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</si>
  <si>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</si>
  <si>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</si>
  <si>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</si>
  <si>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</si>
  <si>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</si>
  <si>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</si>
  <si>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</si>
  <si>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</si>
  <si>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</si>
  <si>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</si>
  <si>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</si>
  <si>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</si>
  <si>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</si>
  <si>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</si>
  <si>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</si>
  <si>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</si>
  <si>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</si>
  <si>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</si>
  <si>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</si>
  <si>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</si>
  <si>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</si>
  <si>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</si>
  <si>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</si>
  <si>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</si>
  <si>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</si>
  <si>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</si>
  <si>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</si>
  <si>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</si>
  <si>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</si>
  <si>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</si>
  <si>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</si>
  <si>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</si>
  <si>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</si>
  <si>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</si>
  <si>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</si>
  <si>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</si>
  <si>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</si>
  <si>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</si>
  <si>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</si>
  <si>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</si>
  <si>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</si>
  <si>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</si>
  <si>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</si>
  <si>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</si>
  <si>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</si>
  <si>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</si>
  <si>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</si>
  <si>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</si>
  <si>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</si>
  <si>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</si>
  <si>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</si>
  <si>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</si>
  <si>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</si>
  <si>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</si>
  <si>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</si>
  <si>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</si>
  <si>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</si>
  <si>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</si>
  <si>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</si>
  <si>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</si>
  <si>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</si>
  <si>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</si>
  <si>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</si>
  <si>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</si>
  <si>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</si>
  <si>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</si>
  <si>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</si>
  <si>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</si>
  <si>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</si>
  <si>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</si>
  <si>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</si>
  <si>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</si>
  <si>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</si>
  <si>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</si>
  <si>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</si>
  <si>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</si>
  <si>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</si>
  <si>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</si>
  <si>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</si>
  <si>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</si>
  <si>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</si>
  <si>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</si>
  <si>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</si>
  <si>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</si>
  <si>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</si>
  <si>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</si>
  <si>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</si>
  <si>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</si>
  <si>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</si>
  <si>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</si>
  <si>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</si>
  <si>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</si>
  <si>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</si>
  <si>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</si>
  <si>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</si>
  <si>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</si>
  <si>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</si>
  <si>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</si>
  <si>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</si>
  <si>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</si>
  <si>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</si>
  <si>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</si>
  <si>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</si>
  <si>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</si>
  <si>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</si>
  <si>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</si>
  <si>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</si>
  <si>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</si>
  <si>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</si>
  <si>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</si>
  <si>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</si>
  <si>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</si>
  <si>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</si>
  <si>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</si>
  <si>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</si>
  <si>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</si>
  <si>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</si>
  <si>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</si>
  <si>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</si>
  <si>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</si>
  <si>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</si>
  <si>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</si>
  <si>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</si>
  <si>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</si>
  <si>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</si>
  <si>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</si>
  <si>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</si>
  <si>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</si>
  <si>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</si>
  <si>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</si>
  <si>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</si>
  <si>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</si>
  <si>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</si>
  <si>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</si>
  <si>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</si>
  <si>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</si>
  <si>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</si>
  <si>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</si>
  <si>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</si>
  <si>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</si>
  <si>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</si>
  <si>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</si>
  <si>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</si>
  <si>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</si>
  <si>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</si>
  <si>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</si>
  <si>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</si>
  <si>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</si>
  <si>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</si>
  <si>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</si>
  <si>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</si>
  <si>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</si>
  <si>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</si>
  <si>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</si>
  <si>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</si>
  <si>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</si>
  <si>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</si>
  <si>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</si>
  <si>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</si>
  <si>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</si>
  <si>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</si>
  <si>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</si>
  <si>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</si>
  <si>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</si>
  <si>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</si>
  <si>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</si>
  <si>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</si>
  <si>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</si>
  <si>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</si>
  <si>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</si>
  <si>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</si>
  <si>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</si>
  <si>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</si>
  <si>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</si>
  <si>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</si>
  <si>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</si>
  <si>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</si>
  <si>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</si>
  <si>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</si>
  <si>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</si>
  <si>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</si>
  <si>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</si>
  <si>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</si>
  <si>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</si>
  <si>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</si>
  <si>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</si>
  <si>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</si>
  <si>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</si>
  <si>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</si>
  <si>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</si>
  <si>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</si>
  <si>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</si>
  <si>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</si>
  <si>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</si>
  <si>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</si>
  <si>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</si>
  <si>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</si>
  <si>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</si>
  <si>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</si>
  <si>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</si>
  <si>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</si>
  <si>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</si>
  <si>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</si>
  <si>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</si>
  <si>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</si>
  <si>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</si>
  <si>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</si>
  <si>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</si>
  <si>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</si>
  <si>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</si>
  <si>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</si>
  <si>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</si>
  <si>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</si>
  <si>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</si>
  <si>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</si>
  <si>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</si>
  <si>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</si>
  <si>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</si>
  <si>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</si>
  <si>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</si>
  <si>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</si>
  <si>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</si>
  <si>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</si>
  <si>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</si>
  <si>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</si>
  <si>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</si>
  <si>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</si>
  <si>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</si>
  <si>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</si>
  <si>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</si>
  <si>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</si>
  <si>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</si>
  <si>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</si>
  <si>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</si>
  <si>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</si>
  <si>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</si>
  <si>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</si>
  <si>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</si>
  <si>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</si>
  <si>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</si>
  <si>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</si>
  <si>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</si>
  <si>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</si>
  <si>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</si>
  <si>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</si>
  <si>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</si>
  <si>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</si>
  <si>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</si>
  <si>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</si>
  <si>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</si>
  <si>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</si>
  <si>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</si>
  <si>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</si>
  <si>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</si>
  <si>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</si>
  <si>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</si>
  <si>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</si>
  <si>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</si>
  <si>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</si>
  <si>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</si>
  <si>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</si>
  <si>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</si>
  <si>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</si>
  <si>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</si>
  <si>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</si>
  <si>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</si>
  <si>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</si>
  <si>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</si>
  <si>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</si>
  <si>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</si>
  <si>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</si>
  <si>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</si>
  <si>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</si>
  <si>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</si>
  <si>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</si>
  <si>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</si>
  <si>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</si>
  <si>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</si>
  <si>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</si>
  <si>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</si>
  <si>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</si>
  <si>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</si>
  <si>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</si>
  <si>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</si>
  <si>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</si>
  <si>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</si>
  <si>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</si>
  <si>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</si>
  <si>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</si>
  <si>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</si>
  <si>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</si>
  <si>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</si>
  <si>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</si>
  <si>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</si>
  <si>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</si>
  <si>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</si>
  <si>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</si>
  <si>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</si>
  <si>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</si>
  <si>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</si>
  <si>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</si>
  <si>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</si>
  <si>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</si>
  <si>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</si>
  <si>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</si>
  <si>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</si>
  <si>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</si>
  <si>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</si>
  <si>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</si>
  <si>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</si>
  <si>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</si>
  <si>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</si>
  <si>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</si>
  <si>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</si>
  <si>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</si>
  <si>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</si>
  <si>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</si>
  <si>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</si>
  <si>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</si>
  <si>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</si>
  <si>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</si>
  <si>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</si>
  <si>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</si>
  <si>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</si>
  <si>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</si>
  <si>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</si>
  <si>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</si>
  <si>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</si>
  <si>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</si>
  <si>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</si>
  <si>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</si>
  <si>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</si>
  <si>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</si>
  <si>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</si>
  <si>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</si>
  <si>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</si>
  <si>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</si>
  <si>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</si>
  <si>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</si>
  <si>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</si>
  <si>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</si>
  <si>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</si>
  <si>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</si>
  <si>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</si>
  <si>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</si>
  <si>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</si>
  <si>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</si>
  <si>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</si>
  <si>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</si>
  <si>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</si>
  <si>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</si>
  <si>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</si>
  <si>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</si>
  <si>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</si>
  <si>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</si>
  <si>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</si>
  <si>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</si>
  <si>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</si>
  <si>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</si>
  <si>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</si>
  <si>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</si>
  <si>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</si>
  <si>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</si>
  <si>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</si>
  <si>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</si>
  <si>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</si>
  <si>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</si>
  <si>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</si>
  <si>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</si>
  <si>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</si>
  <si>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</si>
  <si>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</si>
  <si>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</si>
  <si>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</si>
  <si>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</si>
  <si>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</si>
  <si>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</si>
  <si>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</si>
  <si>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</si>
  <si>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</si>
  <si>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</si>
  <si>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</si>
  <si>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</si>
  <si>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</si>
  <si>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</si>
  <si>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</si>
  <si>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</si>
  <si>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</si>
  <si>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</si>
  <si>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</si>
  <si>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</si>
  <si>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</si>
  <si>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</si>
  <si>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</si>
  <si>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</si>
  <si>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</si>
  <si>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</si>
  <si>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</si>
  <si>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</si>
  <si>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</si>
  <si>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</si>
  <si>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</si>
  <si>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</si>
  <si>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</si>
  <si>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</si>
  <si>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</si>
  <si>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</si>
  <si>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</si>
  <si>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</si>
  <si>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</si>
  <si>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</si>
  <si>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</si>
  <si>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</si>
  <si>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</si>
  <si>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</si>
  <si>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</si>
  <si>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</si>
  <si>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</si>
  <si>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</si>
  <si>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</si>
  <si>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</si>
  <si>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</si>
  <si>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</si>
  <si>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</si>
  <si>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</si>
  <si>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</si>
  <si>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</si>
  <si>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</si>
  <si>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</si>
  <si>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</si>
  <si>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</si>
  <si>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</si>
  <si>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</si>
  <si>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</si>
  <si>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</si>
  <si>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</si>
  <si>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</si>
  <si>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</si>
  <si>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</si>
  <si>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</si>
  <si>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</si>
  <si>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</si>
  <si>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</si>
  <si>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</si>
  <si>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</si>
  <si>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</si>
  <si>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</si>
  <si>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</si>
  <si>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</si>
  <si>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</si>
  <si>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</si>
  <si>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</si>
  <si>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</si>
  <si>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</si>
  <si>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</si>
  <si>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</si>
  <si>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</si>
  <si>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</si>
  <si>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</si>
  <si>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</si>
  <si>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</si>
  <si>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</si>
  <si>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</si>
  <si>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</si>
  <si>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</si>
  <si>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</si>
  <si>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</si>
  <si>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</si>
  <si>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</si>
  <si>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</si>
  <si>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</si>
  <si>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</si>
  <si>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</si>
  <si>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</si>
  <si>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</si>
  <si>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</si>
  <si>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</si>
  <si>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</si>
  <si>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</si>
  <si>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</si>
  <si>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</si>
  <si>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</si>
  <si>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</si>
  <si>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</si>
  <si>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</si>
  <si>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</si>
  <si>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</si>
  <si>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</si>
  <si>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</si>
  <si>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</si>
  <si>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</si>
  <si>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</si>
  <si>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</si>
  <si>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</si>
  <si>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</si>
  <si>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</si>
  <si>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</si>
  <si>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</si>
  <si>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</si>
  <si>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</si>
  <si>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</si>
  <si>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</si>
  <si>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</si>
  <si>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</si>
  <si>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</si>
  <si>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</si>
  <si>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</si>
  <si>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</si>
  <si>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</si>
  <si>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</si>
  <si>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</si>
  <si>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</si>
  <si>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</si>
  <si>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</si>
  <si>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</si>
  <si>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</si>
  <si>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</si>
  <si>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</si>
  <si>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</si>
  <si>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</si>
  <si>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</si>
  <si>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</si>
  <si>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</si>
  <si>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</si>
  <si>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</si>
  <si>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</si>
  <si>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</si>
  <si>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</si>
  <si>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</si>
  <si>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</si>
  <si>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</si>
  <si>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</si>
  <si>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</si>
  <si>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</si>
  <si>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</si>
  <si>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</si>
  <si>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</si>
  <si>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</si>
  <si>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</si>
  <si>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</si>
  <si>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</si>
  <si>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</si>
  <si>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</si>
  <si>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</si>
  <si>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</si>
  <si>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</si>
  <si>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</si>
  <si>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</si>
  <si>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</si>
  <si>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</si>
  <si>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</si>
  <si>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</si>
  <si>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</si>
  <si>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</si>
  <si>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</si>
  <si>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</si>
  <si>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</si>
  <si>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</si>
  <si>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</si>
  <si>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</si>
  <si>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</si>
  <si>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</si>
  <si>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</si>
  <si>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</si>
  <si>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</si>
  <si>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</si>
  <si>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</si>
  <si>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</si>
  <si>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</si>
  <si>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</si>
  <si>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</si>
  <si>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</si>
  <si>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</si>
  <si>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</si>
  <si>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</si>
  <si>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</si>
  <si>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</si>
  <si>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</si>
  <si>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</si>
  <si>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</si>
  <si>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</si>
  <si>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</si>
  <si>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</si>
  <si>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</si>
  <si>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</si>
  <si>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</si>
  <si>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</si>
  <si>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</si>
  <si>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</si>
  <si>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</si>
  <si>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</si>
  <si>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</si>
  <si>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</si>
  <si>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</si>
  <si>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</si>
  <si>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</si>
  <si>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</si>
  <si>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</si>
  <si>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</si>
  <si>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</si>
  <si>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</si>
  <si>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</si>
  <si>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</si>
  <si>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</si>
  <si>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</si>
  <si>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</si>
  <si>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</si>
  <si>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</si>
  <si>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</si>
  <si>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</si>
  <si>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</si>
  <si>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</si>
  <si>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</si>
  <si>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</si>
  <si>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</si>
  <si>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</si>
  <si>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</si>
  <si>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</si>
  <si>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</si>
  <si>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</si>
  <si>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</si>
  <si>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</si>
  <si>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</si>
  <si>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</si>
  <si>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</si>
  <si>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</si>
  <si>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</si>
  <si>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</si>
  <si>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</si>
  <si>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</si>
  <si>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</si>
  <si>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</si>
  <si>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</si>
  <si>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</si>
  <si>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</si>
  <si>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</si>
  <si>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</si>
  <si>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</si>
  <si>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</si>
  <si>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</si>
  <si>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</si>
  <si>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</si>
  <si>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</si>
  <si>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</si>
  <si>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</si>
  <si>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</si>
  <si>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</si>
  <si>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</si>
  <si>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</si>
  <si>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</si>
  <si>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</si>
  <si>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</si>
  <si>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</si>
  <si>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</si>
  <si>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</si>
  <si>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</si>
  <si>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</si>
  <si>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</si>
  <si>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</si>
  <si>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</si>
  <si>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</si>
  <si>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</si>
  <si>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</si>
  <si>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</si>
  <si>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</si>
  <si>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</si>
  <si>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</si>
  <si>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</si>
  <si>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</si>
  <si>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</si>
  <si>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</si>
  <si>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</si>
  <si>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</si>
  <si>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</si>
  <si>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</si>
  <si>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</si>
  <si>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</si>
  <si>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</si>
  <si>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</si>
  <si>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</si>
  <si>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</si>
  <si>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</si>
  <si>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</si>
  <si>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</si>
  <si>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</si>
  <si>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</si>
  <si>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</si>
  <si>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</si>
  <si>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</si>
  <si>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</si>
  <si>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</si>
  <si>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</si>
  <si>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</si>
  <si>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</si>
  <si>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</si>
  <si>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</si>
  <si>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</si>
  <si>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</si>
  <si>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</si>
  <si>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</si>
  <si>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</si>
  <si>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</si>
  <si>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</si>
  <si>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</si>
  <si>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</si>
  <si>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</si>
  <si>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</si>
  <si>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</si>
  <si>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</si>
  <si>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</si>
  <si>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</si>
  <si>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</si>
  <si>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</si>
  <si>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</si>
  <si>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</si>
  <si>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</si>
  <si>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</si>
  <si>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</si>
  <si>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</si>
  <si>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</si>
  <si>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</si>
  <si>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</si>
  <si>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</si>
  <si>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</si>
  <si>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</si>
  <si>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</si>
  <si>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</si>
  <si>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</si>
  <si>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</si>
  <si>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</si>
  <si>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</si>
  <si>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</si>
  <si>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</si>
  <si>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</si>
  <si>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</si>
  <si>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</si>
  <si>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</si>
  <si>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</si>
  <si>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</si>
  <si>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</si>
  <si>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</si>
  <si>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</si>
  <si>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</si>
  <si>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</si>
  <si>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</si>
  <si>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</si>
  <si>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</si>
  <si>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</si>
  <si>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</si>
  <si>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</si>
  <si>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</si>
  <si>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</si>
  <si>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</si>
  <si>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</si>
  <si>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</si>
  <si>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</si>
  <si>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</si>
  <si>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</si>
  <si>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</si>
  <si>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</si>
  <si>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</si>
  <si>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</si>
  <si>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</si>
  <si>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</si>
  <si>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</si>
  <si>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</si>
  <si>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</si>
  <si>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</si>
  <si>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</si>
  <si>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</si>
  <si>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</si>
  <si>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</si>
  <si>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</si>
  <si>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</si>
  <si>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</si>
  <si>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</si>
  <si>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</si>
  <si>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</si>
  <si>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</si>
  <si>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</si>
  <si>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</si>
  <si>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</si>
  <si>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</si>
  <si>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</si>
  <si>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</si>
  <si>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</si>
  <si>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</si>
  <si>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</si>
  <si>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</si>
  <si>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</si>
  <si>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</si>
  <si>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</si>
  <si>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</si>
  <si>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</si>
  <si>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</si>
  <si>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</si>
  <si>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</si>
  <si>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</si>
  <si>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</si>
  <si>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</si>
  <si>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</si>
  <si>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</si>
  <si>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</si>
  <si>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</si>
  <si>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</si>
  <si>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</si>
  <si>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</si>
  <si>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</si>
  <si>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</si>
  <si>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</si>
  <si>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</si>
  <si>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</si>
  <si>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</si>
  <si>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</si>
  <si>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</si>
  <si>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</si>
  <si>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</si>
  <si>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</si>
  <si>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</si>
  <si>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</si>
  <si>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</si>
  <si>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</si>
  <si>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</si>
  <si>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</si>
  <si>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</si>
  <si>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</si>
  <si>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</si>
  <si>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</si>
  <si>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</si>
  <si>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</si>
  <si>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</si>
  <si>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</si>
  <si>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</si>
  <si>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</si>
  <si>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</si>
  <si>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</si>
  <si>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</si>
  <si>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</si>
  <si>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</si>
  <si>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</si>
  <si>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</si>
  <si>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</si>
  <si>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</si>
  <si>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</si>
  <si>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</si>
  <si>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</si>
  <si>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</si>
  <si>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</si>
  <si>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</si>
  <si>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</si>
  <si>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</si>
  <si>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</si>
  <si>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</si>
  <si>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</si>
  <si>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</si>
  <si>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</si>
  <si>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</si>
  <si>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</si>
  <si>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</si>
  <si>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</si>
  <si>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</si>
  <si>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</si>
  <si>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</si>
  <si>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</si>
  <si>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</si>
  <si>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</si>
  <si>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</si>
  <si>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</si>
  <si>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</si>
  <si>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</si>
  <si>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</si>
  <si>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</si>
  <si>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</si>
  <si>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</si>
  <si>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</si>
  <si>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</si>
  <si>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</si>
  <si>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</si>
  <si>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</si>
  <si>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</si>
  <si>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</si>
  <si>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</si>
  <si>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</si>
  <si>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</si>
  <si>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</si>
  <si>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</si>
  <si>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</si>
  <si>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</si>
  <si>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</si>
  <si>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</si>
  <si>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</si>
  <si>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</si>
  <si>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</si>
  <si>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</si>
  <si>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</si>
  <si>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</si>
  <si>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</si>
  <si>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</si>
  <si>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</si>
  <si>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</si>
  <si>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</si>
  <si>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</si>
  <si>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</si>
  <si>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</si>
  <si>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</si>
  <si>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</si>
  <si>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</si>
  <si>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</si>
  <si>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</si>
  <si>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</si>
  <si>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</si>
  <si>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</si>
  <si>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</si>
  <si>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</si>
  <si>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</si>
  <si>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</si>
  <si>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</si>
  <si>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</si>
  <si>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</si>
  <si>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</si>
  <si>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</si>
  <si>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</si>
  <si>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</si>
  <si>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</si>
  <si>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</si>
  <si>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</si>
  <si>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</si>
  <si>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</si>
  <si>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</si>
  <si>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</si>
  <si>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</si>
  <si>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</si>
  <si>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</si>
  <si>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</si>
  <si>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</si>
  <si>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</si>
  <si>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</si>
  <si>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</si>
  <si>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</si>
  <si>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</si>
  <si>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</si>
  <si>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</si>
  <si>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</si>
  <si>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</si>
  <si>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</si>
  <si>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</si>
  <si>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</si>
  <si>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</si>
  <si>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</si>
  <si>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</si>
  <si>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</si>
  <si>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</si>
  <si>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</si>
  <si>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</si>
  <si>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</si>
  <si>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</si>
  <si>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</si>
  <si>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</si>
  <si>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</si>
  <si>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</si>
  <si>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</si>
  <si>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</si>
  <si>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</si>
  <si>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</si>
  <si>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</si>
  <si>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</si>
  <si>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</si>
  <si>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</si>
  <si>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</si>
  <si>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</si>
  <si>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</si>
  <si>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</si>
  <si>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</si>
  <si>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</si>
  <si>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</si>
  <si>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</si>
  <si>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</si>
  <si>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</si>
  <si>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</si>
  <si>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</si>
  <si>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</si>
  <si>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</si>
  <si>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</si>
  <si>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</si>
  <si>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</si>
  <si>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</si>
  <si>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</si>
  <si>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</si>
  <si>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</si>
  <si>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</si>
  <si>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</si>
  <si>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</si>
  <si>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</si>
  <si>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</si>
  <si>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</si>
  <si>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</si>
  <si>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</si>
  <si>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</si>
  <si>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</si>
  <si>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</si>
  <si>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</si>
  <si>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</si>
  <si>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</si>
  <si>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</si>
  <si>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</si>
  <si>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</si>
  <si>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</si>
  <si>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</si>
  <si>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</si>
  <si>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</si>
  <si>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</si>
  <si>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</si>
  <si>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</si>
  <si>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</si>
  <si>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</si>
  <si>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</si>
  <si>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</si>
  <si>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</si>
  <si>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</si>
  <si>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</si>
  <si>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</si>
  <si>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</si>
  <si>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</si>
  <si>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</si>
  <si>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</si>
  <si>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</si>
  <si>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</si>
  <si>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</si>
  <si>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</si>
  <si>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</si>
  <si>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</si>
  <si>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</si>
  <si>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</si>
  <si>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</si>
  <si>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</si>
  <si>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</si>
  <si>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</si>
  <si>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</si>
  <si>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</si>
  <si>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</si>
  <si>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</si>
  <si>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</si>
  <si>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</si>
  <si>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</si>
  <si>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</si>
  <si>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</si>
  <si>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</si>
  <si>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</si>
  <si>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</si>
  <si>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</si>
  <si>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</si>
  <si>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</si>
  <si>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</si>
  <si>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</si>
  <si>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</si>
  <si>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</si>
  <si>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</si>
  <si>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</si>
  <si>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</si>
  <si>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</si>
  <si>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</si>
  <si>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</si>
  <si>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</si>
  <si>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</si>
  <si>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</si>
  <si>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</si>
  <si>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</si>
  <si>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</si>
  <si>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</si>
  <si>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</si>
  <si>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</si>
  <si>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</si>
  <si>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</si>
  <si>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</si>
  <si>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</si>
  <si>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</si>
  <si>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</si>
  <si>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</si>
  <si>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</si>
  <si>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</si>
  <si>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</si>
  <si>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</si>
  <si>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</si>
  <si>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</si>
  <si>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</si>
  <si>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</si>
  <si>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</si>
  <si>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</si>
  <si>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</si>
  <si>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</si>
  <si>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</si>
  <si>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</si>
  <si>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</si>
  <si>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</si>
  <si>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</si>
  <si>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</si>
  <si>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</si>
  <si>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</si>
  <si>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</si>
  <si>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</si>
  <si>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</si>
  <si>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</si>
  <si>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</si>
  <si>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</si>
  <si>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</si>
  <si>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</si>
  <si>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</si>
  <si>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</si>
  <si>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</si>
  <si>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</si>
  <si>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</si>
  <si>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</si>
  <si>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</si>
  <si>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</si>
  <si>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</si>
  <si>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</si>
  <si>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</si>
  <si>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</si>
  <si>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</si>
  <si>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</si>
  <si>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</si>
  <si>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</si>
  <si>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</si>
  <si>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</si>
  <si>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</si>
  <si>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</si>
  <si>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</si>
  <si>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</si>
  <si>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</si>
  <si>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</si>
  <si>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</si>
  <si>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</si>
  <si>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</si>
  <si>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</si>
  <si>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</si>
  <si>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</si>
  <si>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</si>
  <si>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</si>
  <si>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</si>
  <si>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</si>
  <si>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</si>
  <si>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</si>
  <si>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</si>
  <si>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</si>
  <si>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</si>
  <si>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</si>
  <si>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</si>
  <si>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</si>
  <si>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</si>
  <si>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</si>
  <si>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</si>
  <si>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</si>
  <si>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</si>
  <si>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</si>
  <si>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</si>
  <si>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</si>
  <si>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</si>
  <si>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</si>
  <si>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</si>
  <si>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</si>
  <si>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</si>
  <si>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</si>
  <si>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</si>
  <si>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</si>
  <si>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</si>
  <si>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</si>
  <si>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</si>
  <si>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</si>
  <si>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</si>
  <si>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</si>
  <si>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</si>
  <si>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</si>
  <si>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</si>
  <si>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</si>
  <si>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</si>
  <si>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</si>
  <si>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</si>
  <si>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</si>
  <si>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</si>
  <si>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</si>
  <si>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</si>
  <si>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</si>
  <si>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</si>
  <si>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</si>
  <si>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</si>
  <si>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</si>
  <si>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</si>
  <si>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</si>
  <si>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</si>
  <si>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</si>
  <si>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</si>
  <si>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</si>
  <si>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</si>
  <si>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</si>
  <si>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</si>
  <si>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</si>
  <si>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</si>
  <si>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</si>
  <si>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</si>
  <si>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</si>
  <si>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</si>
  <si>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</si>
  <si>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</si>
  <si>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</si>
  <si>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</si>
  <si>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</si>
  <si>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</si>
  <si>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</si>
  <si>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</si>
  <si>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</si>
  <si>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</si>
  <si>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</si>
  <si>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</si>
  <si>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</si>
  <si>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</si>
  <si>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</si>
  <si>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</si>
  <si>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</si>
  <si>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</si>
  <si>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</si>
  <si>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</si>
  <si>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</si>
  <si>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</si>
  <si>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</si>
  <si>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</si>
  <si>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</si>
  <si>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</si>
  <si>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</si>
  <si>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</si>
  <si>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</si>
  <si>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</si>
  <si>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</si>
  <si>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</si>
  <si>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</si>
  <si>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</si>
  <si>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</si>
  <si>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</si>
  <si>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</si>
  <si>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</si>
  <si>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</si>
  <si>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</si>
  <si>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</si>
  <si>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</si>
  <si>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</si>
  <si>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</si>
  <si>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</si>
  <si>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</si>
  <si>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</si>
  <si>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</si>
  <si>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</si>
  <si>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</si>
  <si>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</si>
  <si>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</si>
  <si>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</si>
  <si>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</si>
  <si>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</si>
  <si>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</si>
  <si>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</si>
  <si>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</si>
  <si>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</si>
  <si>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</si>
  <si>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</si>
  <si>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</si>
  <si>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</si>
  <si>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</si>
  <si>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</si>
  <si>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</si>
  <si>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</si>
  <si>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</si>
  <si>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</si>
  <si>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</si>
  <si>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</si>
  <si>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</si>
  <si>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</si>
  <si>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</si>
  <si>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</si>
  <si>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</si>
  <si>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</si>
  <si>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</si>
  <si>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</si>
  <si>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</si>
  <si>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</si>
  <si>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</si>
  <si>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</si>
  <si>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</si>
  <si>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</si>
  <si>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</si>
  <si>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</si>
  <si>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</si>
  <si>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</si>
  <si>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</si>
  <si>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</si>
  <si>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</si>
  <si>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</si>
  <si>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</si>
  <si>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</si>
  <si>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</si>
  <si>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</si>
  <si>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</si>
  <si>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</si>
  <si>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</si>
  <si>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</si>
  <si>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</si>
  <si>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</si>
  <si>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</si>
  <si>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</si>
  <si>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</si>
  <si>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</si>
  <si>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</si>
  <si>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</si>
  <si>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</si>
  <si>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</si>
  <si>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</si>
  <si>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</si>
  <si>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</si>
  <si>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</si>
  <si>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</si>
  <si>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</si>
  <si>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</si>
  <si>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</si>
  <si>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</si>
  <si>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</si>
  <si>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</si>
  <si>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</si>
  <si>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</si>
  <si>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</si>
  <si>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</si>
  <si>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</si>
  <si>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</si>
  <si>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</si>
  <si>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</si>
  <si>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</si>
  <si>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</si>
  <si>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</si>
  <si>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</si>
  <si>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</si>
  <si>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</si>
  <si>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</si>
  <si>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</si>
  <si>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</si>
  <si>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</si>
  <si>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</si>
  <si>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</si>
  <si>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</si>
  <si>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</si>
  <si>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</si>
  <si>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</si>
  <si>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</si>
  <si>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</si>
  <si>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</si>
  <si>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</si>
  <si>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</si>
  <si>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</si>
  <si>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</si>
  <si>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</si>
  <si>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</si>
  <si>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</si>
  <si>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</si>
  <si>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</si>
  <si>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</si>
  <si>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</si>
  <si>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</si>
  <si>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</si>
  <si>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</si>
  <si>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</si>
  <si>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</si>
  <si>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</si>
  <si>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</si>
  <si>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</si>
  <si>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</si>
  <si>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</si>
  <si>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</si>
  <si>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</si>
  <si>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</si>
  <si>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</si>
  <si>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</si>
  <si>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</si>
  <si>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</si>
  <si>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</si>
  <si>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</si>
  <si>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</si>
  <si>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</si>
  <si>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</si>
  <si>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</si>
  <si>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</si>
  <si>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</si>
  <si>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</si>
  <si>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</si>
  <si>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</si>
  <si>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</si>
  <si>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</si>
  <si>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</si>
  <si>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</si>
  <si>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</si>
  <si>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</si>
  <si>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</si>
  <si>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</si>
  <si>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</si>
  <si>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</si>
  <si>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</si>
  <si>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</si>
  <si>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</si>
  <si>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</si>
  <si>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</si>
  <si>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</si>
  <si>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</si>
  <si>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</si>
  <si>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</si>
  <si>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</si>
  <si>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</si>
  <si>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</si>
  <si>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</si>
  <si>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</si>
  <si>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</si>
  <si>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</si>
  <si>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</si>
  <si>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</si>
  <si>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</si>
  <si>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</si>
  <si>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</si>
  <si>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</si>
  <si>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</si>
  <si>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</si>
  <si>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</si>
  <si>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</si>
  <si>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</si>
  <si>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</si>
  <si>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</si>
  <si>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</si>
  <si>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</si>
  <si>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</si>
  <si>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</si>
  <si>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</si>
  <si>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</si>
  <si>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</si>
  <si>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</si>
  <si>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</si>
  <si>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</si>
  <si>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</si>
  <si>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</si>
  <si>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</si>
  <si>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</si>
  <si>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</si>
  <si>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</si>
  <si>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</si>
  <si>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</si>
  <si>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</si>
  <si>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</si>
  <si>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</si>
  <si>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</si>
  <si>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</si>
  <si>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</si>
  <si>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</si>
  <si>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</si>
  <si>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</si>
  <si>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</si>
  <si>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</si>
  <si>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</si>
  <si>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</si>
  <si>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</si>
  <si>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</si>
  <si>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</si>
  <si>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</si>
  <si>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</si>
  <si>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</si>
  <si>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</si>
  <si>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</si>
  <si>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</si>
  <si>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</si>
  <si>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</si>
  <si>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</si>
  <si>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</si>
  <si>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</si>
  <si>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</si>
  <si>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</si>
  <si>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</si>
  <si>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</si>
  <si>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</si>
  <si>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</si>
  <si>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</si>
  <si>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</si>
  <si>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</si>
  <si>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</si>
  <si>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</si>
  <si>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</si>
  <si>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</si>
  <si>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</si>
  <si>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</si>
  <si>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</si>
  <si>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</si>
  <si>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</si>
  <si>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</si>
  <si>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</si>
  <si>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</si>
  <si>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</si>
  <si>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</si>
  <si>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</si>
  <si>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</si>
  <si>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</si>
  <si>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</si>
  <si>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</si>
  <si>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</si>
  <si>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</si>
  <si>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</si>
  <si>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</si>
  <si>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</si>
  <si>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</si>
  <si>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</si>
  <si>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</si>
  <si>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</si>
  <si>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</si>
  <si>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</si>
  <si>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</si>
  <si>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</si>
  <si>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</si>
  <si>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</si>
  <si>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</si>
  <si>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</si>
  <si>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</si>
  <si>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</si>
  <si>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</si>
  <si>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</si>
  <si>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</si>
  <si>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</si>
  <si>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</si>
  <si>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</si>
  <si>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</si>
  <si>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</si>
  <si>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</si>
  <si>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</si>
  <si>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</si>
  <si>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</si>
  <si>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</si>
  <si>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</si>
  <si>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</si>
  <si>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</si>
  <si>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</si>
  <si>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</si>
  <si>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</si>
  <si>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</si>
  <si>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</si>
  <si>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</si>
  <si>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</si>
  <si>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</si>
  <si>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</si>
  <si>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</si>
  <si>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</si>
  <si>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</si>
  <si>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</si>
  <si>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</si>
  <si>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</si>
  <si>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</si>
  <si>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</si>
  <si>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</si>
  <si>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</si>
  <si>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</si>
  <si>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</si>
  <si>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</si>
  <si>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</si>
  <si>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</si>
  <si>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</si>
  <si>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</si>
  <si>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</si>
  <si>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</si>
  <si>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</si>
  <si>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</si>
  <si>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</si>
  <si>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</si>
  <si>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</si>
  <si>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</si>
  <si>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</si>
  <si>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</si>
  <si>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</si>
  <si>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</si>
  <si>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</si>
  <si>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</si>
  <si>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</si>
  <si>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</si>
  <si>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</si>
  <si>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</si>
  <si>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</si>
  <si>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</si>
  <si>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</si>
  <si>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</si>
  <si>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</si>
  <si>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</si>
  <si>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</si>
  <si>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</si>
  <si>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</si>
  <si>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</si>
  <si>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</si>
  <si>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</si>
  <si>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</si>
  <si>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</si>
  <si>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</si>
  <si>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</si>
  <si>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</si>
  <si>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</si>
  <si>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</si>
  <si>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</si>
  <si>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</si>
  <si>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</si>
  <si>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</si>
  <si>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</si>
  <si>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</si>
  <si>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</si>
  <si>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</si>
  <si>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</si>
  <si>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</si>
  <si>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</si>
  <si>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</si>
  <si>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</si>
  <si>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</si>
  <si>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</si>
  <si>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</si>
  <si>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</si>
  <si>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</si>
  <si>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</si>
  <si>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</si>
  <si>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</si>
  <si>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</si>
  <si>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</si>
  <si>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</si>
  <si>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</si>
  <si>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</si>
  <si>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</si>
  <si>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</si>
  <si>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</si>
  <si>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</si>
  <si>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</si>
  <si>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</si>
  <si>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</si>
  <si>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</si>
  <si>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</si>
  <si>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</si>
  <si>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</si>
  <si>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</si>
  <si>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</si>
  <si>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</si>
  <si>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</si>
  <si>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</si>
  <si>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</si>
  <si>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</si>
  <si>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</si>
  <si>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</si>
  <si>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</si>
  <si>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</si>
  <si>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</si>
  <si>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</si>
  <si>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</si>
  <si>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</si>
  <si>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</si>
  <si>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</si>
  <si>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</si>
  <si>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</si>
  <si>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</si>
  <si>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</si>
  <si>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</si>
  <si>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</si>
  <si>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</si>
  <si>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</si>
  <si>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</si>
  <si>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</si>
  <si>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</si>
  <si>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</si>
  <si>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</si>
  <si>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</si>
  <si>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</si>
  <si>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</si>
  <si>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</si>
  <si>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</si>
  <si>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</si>
  <si>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</si>
  <si>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</si>
  <si>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</si>
  <si>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</si>
  <si>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</si>
  <si>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</si>
  <si>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</si>
  <si>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</si>
  <si>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</si>
  <si>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</si>
  <si>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</si>
  <si>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</si>
  <si>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</si>
  <si>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</si>
  <si>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</si>
  <si>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</si>
  <si>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</si>
  <si>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</si>
  <si>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</si>
  <si>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</si>
  <si>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</si>
  <si>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</si>
  <si>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</si>
  <si>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</si>
  <si>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</si>
  <si>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</si>
  <si>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</si>
  <si>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</si>
  <si>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</si>
  <si>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</si>
  <si>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</si>
  <si>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</si>
  <si>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</si>
  <si>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</si>
  <si>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</si>
  <si>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</si>
  <si>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</si>
  <si>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</si>
  <si>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</si>
  <si>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</si>
  <si>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</si>
  <si>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</si>
  <si>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</si>
  <si>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</si>
  <si>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</si>
  <si>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</si>
  <si>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</si>
  <si>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</si>
  <si>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</si>
  <si>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</si>
  <si>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</si>
  <si>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</si>
  <si>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</si>
  <si>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</si>
  <si>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</si>
  <si>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</si>
  <si>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</si>
  <si>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</si>
  <si>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</si>
  <si>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</si>
  <si>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</si>
  <si>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</si>
  <si>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</si>
  <si>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</si>
  <si>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</si>
  <si>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</si>
  <si>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</si>
  <si>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</si>
  <si>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</si>
  <si>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</si>
  <si>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</si>
  <si>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</si>
  <si>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</si>
  <si>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</si>
  <si>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</si>
  <si>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</si>
  <si>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</si>
  <si>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</si>
  <si>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</si>
  <si>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</si>
  <si>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</si>
  <si>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</si>
  <si>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</si>
  <si>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</si>
  <si>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</si>
  <si>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</si>
  <si>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</si>
  <si>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</si>
  <si>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</si>
  <si>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</si>
  <si>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</si>
  <si>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</si>
  <si>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</si>
  <si>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</si>
  <si>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</si>
  <si>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</si>
  <si>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</si>
  <si>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</si>
  <si>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</si>
  <si>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</si>
  <si>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</si>
  <si>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</si>
  <si>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</si>
  <si>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</si>
  <si>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</si>
  <si>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</si>
  <si>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</si>
  <si>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</si>
  <si>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</si>
  <si>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</si>
  <si>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</si>
  <si>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</si>
  <si>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</si>
  <si>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</si>
  <si>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</si>
  <si>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</si>
  <si>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</si>
  <si>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</si>
  <si>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</si>
  <si>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</si>
  <si>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</si>
  <si>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</si>
  <si>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</si>
  <si>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</si>
  <si>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</si>
  <si>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</si>
  <si>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</si>
  <si>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</si>
  <si>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</si>
  <si>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</si>
  <si>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</si>
  <si>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</si>
  <si>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</si>
  <si>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</si>
  <si>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</si>
  <si>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</si>
  <si>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</si>
  <si>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</si>
  <si>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</si>
  <si>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</si>
  <si>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</si>
  <si>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</si>
  <si>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</si>
  <si>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</si>
  <si>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</si>
  <si>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</si>
  <si>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</si>
  <si>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</si>
  <si>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</si>
  <si>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</si>
  <si>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</si>
  <si>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</si>
  <si>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</si>
  <si>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</si>
  <si>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</si>
  <si>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</si>
  <si>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</si>
  <si>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</si>
  <si>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</si>
  <si>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</si>
  <si>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</si>
  <si>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</si>
  <si>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</si>
  <si>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</si>
  <si>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</si>
  <si>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</si>
  <si>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</si>
  <si>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</si>
  <si>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</si>
  <si>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</si>
  <si>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</si>
  <si>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</si>
  <si>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</si>
  <si>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</si>
  <si>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</si>
  <si>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</si>
  <si>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</si>
  <si>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</si>
  <si>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</si>
  <si>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</si>
  <si>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</si>
  <si>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</si>
  <si>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</si>
  <si>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</si>
  <si>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</si>
  <si>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</si>
  <si>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</si>
  <si>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</si>
  <si>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</si>
  <si>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</si>
  <si>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</si>
  <si>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</si>
  <si>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</si>
  <si>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</si>
  <si>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</si>
  <si>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</si>
  <si>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</si>
  <si>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</si>
  <si>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</si>
  <si>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</si>
  <si>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</si>
  <si>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</si>
  <si>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</si>
  <si>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</si>
  <si>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</si>
  <si>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</si>
  <si>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</si>
  <si>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</si>
  <si>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</si>
  <si>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</si>
  <si>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</si>
  <si>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</si>
  <si>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</si>
  <si>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</si>
  <si>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</si>
  <si>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</si>
  <si>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</si>
  <si>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</si>
  <si>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</si>
  <si>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</si>
  <si>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</si>
  <si>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</si>
  <si>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</si>
  <si>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</si>
  <si>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</si>
  <si>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</si>
  <si>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</si>
  <si>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</si>
  <si>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</si>
  <si>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</si>
  <si>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</si>
  <si>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</si>
  <si>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</si>
  <si>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</si>
  <si>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</si>
  <si>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</si>
  <si>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</si>
  <si>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</si>
  <si>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</si>
  <si>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</si>
  <si>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</si>
  <si>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</si>
  <si>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</si>
  <si>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</si>
  <si>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</si>
  <si>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</si>
  <si>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</si>
  <si>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</si>
  <si>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</si>
  <si>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</si>
  <si>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</si>
  <si>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</si>
  <si>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</si>
  <si>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</si>
  <si>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</si>
  <si>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</si>
  <si>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</si>
  <si>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</si>
  <si>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</si>
  <si>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</si>
  <si>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</si>
  <si>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</si>
  <si>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</si>
  <si>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</si>
  <si>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</si>
  <si>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</si>
  <si>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</si>
  <si>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</si>
  <si>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</si>
  <si>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</si>
  <si>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</si>
  <si>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</si>
  <si>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</si>
  <si>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</si>
  <si>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</si>
  <si>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</si>
  <si>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</si>
  <si>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</si>
  <si>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</si>
  <si>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</si>
  <si>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</si>
  <si>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</si>
  <si>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</si>
  <si>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</si>
  <si>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</si>
  <si>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</si>
  <si>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</si>
  <si>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</si>
  <si>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</si>
  <si>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</si>
  <si>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</si>
  <si>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</si>
  <si>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</si>
  <si>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</si>
  <si>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</si>
  <si>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</si>
  <si>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</si>
  <si>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</si>
  <si>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</si>
  <si>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</si>
  <si>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</si>
  <si>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</si>
  <si>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</si>
  <si>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</si>
  <si>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</si>
  <si>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</si>
  <si>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</si>
  <si>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</si>
  <si>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</si>
  <si>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</si>
  <si>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</si>
  <si>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</si>
  <si>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</si>
  <si>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</si>
  <si>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</si>
  <si>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</si>
  <si>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</si>
  <si>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</si>
  <si>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</si>
  <si>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</si>
  <si>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</si>
  <si>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</si>
  <si>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</si>
  <si>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</si>
  <si>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</si>
  <si>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</si>
  <si>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</si>
  <si>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</si>
  <si>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</si>
  <si>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</si>
  <si>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</si>
  <si>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</si>
  <si>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</si>
  <si>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</si>
  <si>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</si>
  <si>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</si>
  <si>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</si>
  <si>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</si>
  <si>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</si>
  <si>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</si>
  <si>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</si>
  <si>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</si>
  <si>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</si>
  <si>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</si>
  <si>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</si>
  <si>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</si>
  <si>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</si>
  <si>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</si>
  <si>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</si>
  <si>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</si>
  <si>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</si>
  <si>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</si>
  <si>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</si>
  <si>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</si>
  <si>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</si>
  <si>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</si>
  <si>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</si>
  <si>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</si>
  <si>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</si>
  <si>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</si>
  <si>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</si>
  <si>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</si>
  <si>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</si>
  <si>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</si>
  <si>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</si>
  <si>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</si>
  <si>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</si>
  <si>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</si>
  <si>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</si>
  <si>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</si>
  <si>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</si>
  <si>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</si>
  <si>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</si>
  <si>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</si>
  <si>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</si>
  <si>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</si>
  <si>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</si>
  <si>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</si>
  <si>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</si>
  <si>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</si>
  <si>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</si>
  <si>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</si>
  <si>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</si>
  <si>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</si>
  <si>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</si>
  <si>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</si>
  <si>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</si>
  <si>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</si>
  <si>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</si>
  <si>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</si>
  <si>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</si>
  <si>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</si>
  <si>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</si>
  <si>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</si>
  <si>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</si>
  <si>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</si>
  <si>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</si>
  <si>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</si>
  <si>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</si>
  <si>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</si>
  <si>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</si>
  <si>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</si>
  <si>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</si>
  <si>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</si>
  <si>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</si>
  <si>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</si>
  <si>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</si>
  <si>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</si>
  <si>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</si>
  <si>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</si>
  <si>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</si>
  <si>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</si>
  <si>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</si>
  <si>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</si>
  <si>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</si>
  <si>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</si>
  <si>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</si>
  <si>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</si>
  <si>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</si>
  <si>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</si>
  <si>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</si>
  <si>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</si>
  <si>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</si>
  <si>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</si>
  <si>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</si>
  <si>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</si>
  <si>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</si>
  <si>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</si>
  <si>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</si>
  <si>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</si>
  <si>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</si>
  <si>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</si>
  <si>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</si>
  <si>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</si>
  <si>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</si>
  <si>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</si>
  <si>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</si>
  <si>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</si>
  <si>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</si>
  <si>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</si>
  <si>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</si>
  <si>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</si>
  <si>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</si>
  <si>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</si>
  <si>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</si>
  <si>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</si>
  <si>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</si>
  <si>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</si>
  <si>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</si>
  <si>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</si>
  <si>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</si>
  <si>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</si>
  <si>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</si>
  <si>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</si>
  <si>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</si>
  <si>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</si>
  <si>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</si>
  <si>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</si>
  <si>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</si>
  <si>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</si>
  <si>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</si>
  <si>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</si>
  <si>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</si>
  <si>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</si>
  <si>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</si>
  <si>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</si>
  <si>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</si>
  <si>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</si>
  <si>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</si>
  <si>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</si>
  <si>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</si>
  <si>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</si>
  <si>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</si>
  <si>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</si>
  <si>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</si>
  <si>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</si>
  <si>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</si>
  <si>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</si>
  <si>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</si>
  <si>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</si>
  <si>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</si>
  <si>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</si>
  <si>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</si>
  <si>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</si>
  <si>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</si>
  <si>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</si>
  <si>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</si>
  <si>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</si>
  <si>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</si>
  <si>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</si>
  <si>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</si>
  <si>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</si>
  <si>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</si>
  <si>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</si>
  <si>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</si>
  <si>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</si>
  <si>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</si>
  <si>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</si>
  <si>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</si>
  <si>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</si>
  <si>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</si>
  <si>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</si>
  <si>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</si>
  <si>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</si>
  <si>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</si>
  <si>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</si>
  <si>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</si>
  <si>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</si>
  <si>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</si>
  <si>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</si>
  <si>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</si>
  <si>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</si>
  <si>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</si>
  <si>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</si>
  <si>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</si>
  <si>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</si>
  <si>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</si>
  <si>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</si>
  <si>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</si>
  <si>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</si>
  <si>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</si>
  <si>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</si>
  <si>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</si>
  <si>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</si>
  <si>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</si>
  <si>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</si>
  <si>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</si>
  <si>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</si>
  <si>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</si>
  <si>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</si>
  <si>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</si>
  <si>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</si>
  <si>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</si>
  <si>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</si>
  <si>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</si>
  <si>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</si>
  <si>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</si>
  <si>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</si>
  <si>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</si>
  <si>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</si>
  <si>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</si>
  <si>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</si>
  <si>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</si>
  <si>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</si>
  <si>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</si>
  <si>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</si>
  <si>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</si>
  <si>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</si>
  <si>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</si>
  <si>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</si>
  <si>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</si>
  <si>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</si>
  <si>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</si>
  <si>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</si>
  <si>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</si>
  <si>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</si>
  <si>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</si>
  <si>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</si>
  <si>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</si>
  <si>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</si>
  <si>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</si>
  <si>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</si>
  <si>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</si>
  <si>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</si>
  <si>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</si>
  <si>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</si>
  <si>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</si>
  <si>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</si>
  <si>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</si>
  <si>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</si>
  <si>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</si>
  <si>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</si>
  <si>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</si>
  <si>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</si>
  <si>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</si>
  <si>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</si>
  <si>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</si>
  <si>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</si>
  <si>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</si>
  <si>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</si>
  <si>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</si>
  <si>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</si>
  <si>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</si>
  <si>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</si>
  <si>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</si>
  <si>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</si>
  <si>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</si>
  <si>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</si>
  <si>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</si>
  <si>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</si>
  <si>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</si>
  <si>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</si>
  <si>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</si>
  <si>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</si>
  <si>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</si>
  <si>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</si>
  <si>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</si>
  <si>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</si>
  <si>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</si>
  <si>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</si>
  <si>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</si>
  <si>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</si>
  <si>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</si>
  <si>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</si>
  <si>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</si>
  <si>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</si>
  <si>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</si>
  <si>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</si>
  <si>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</si>
  <si>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</si>
  <si>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</si>
  <si>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</si>
  <si>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</si>
  <si>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</si>
  <si>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</si>
  <si>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</si>
  <si>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</si>
  <si>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</si>
  <si>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</si>
  <si>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</si>
  <si>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</si>
  <si>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</si>
  <si>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</si>
  <si>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</si>
  <si>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</si>
  <si>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</si>
  <si>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</si>
  <si>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</si>
  <si>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</si>
  <si>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</si>
  <si>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</si>
  <si>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</si>
  <si>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</si>
  <si>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</si>
  <si>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</si>
  <si>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</si>
  <si>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</si>
  <si>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</si>
  <si>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</si>
  <si>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</si>
  <si>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</si>
  <si>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</si>
  <si>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</si>
  <si>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</si>
  <si>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</si>
  <si>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</si>
  <si>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</si>
  <si>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</si>
  <si>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</si>
  <si>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</si>
  <si>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</si>
  <si>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</si>
  <si>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</si>
  <si>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</si>
  <si>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</si>
  <si>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</si>
  <si>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</si>
  <si>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</si>
  <si>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</si>
  <si>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</si>
  <si>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</si>
  <si>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</si>
  <si>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</si>
  <si>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</si>
  <si>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</si>
  <si>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</si>
  <si>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</si>
  <si>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</si>
  <si>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</si>
  <si>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</si>
  <si>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</si>
  <si>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</si>
  <si>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</si>
  <si>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</si>
  <si>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</si>
  <si>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</si>
  <si>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</si>
  <si>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</si>
  <si>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</si>
  <si>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</si>
  <si>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</si>
  <si>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</si>
  <si>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</si>
  <si>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</si>
  <si>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</si>
  <si>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</si>
  <si>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</si>
  <si>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</si>
  <si>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</si>
  <si>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</si>
  <si>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</si>
  <si>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</si>
  <si>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</si>
  <si>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</si>
  <si>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</si>
  <si>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</si>
  <si>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</si>
  <si>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</si>
  <si>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</si>
  <si>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</si>
  <si>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</si>
  <si>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</si>
  <si>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</si>
  <si>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</si>
  <si>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</si>
  <si>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</si>
  <si>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</si>
  <si>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</si>
  <si>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</si>
  <si>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</si>
  <si>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</si>
  <si>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</si>
  <si>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</si>
  <si>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</si>
  <si>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</si>
  <si>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</si>
  <si>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</si>
  <si>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</si>
  <si>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</si>
  <si>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</si>
  <si>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</si>
  <si>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</si>
  <si>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</si>
  <si>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</si>
  <si>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</si>
  <si>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</si>
  <si>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</si>
  <si>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</si>
  <si>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</si>
  <si>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</si>
  <si>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</si>
  <si>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</si>
  <si>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</si>
  <si>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</si>
  <si>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</si>
  <si>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</si>
  <si>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</si>
  <si>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</si>
  <si>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</si>
  <si>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</si>
  <si>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</si>
  <si>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</si>
  <si>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</si>
  <si>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</si>
  <si>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</si>
  <si>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</si>
  <si>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</si>
  <si>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</si>
  <si>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</si>
  <si>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</si>
  <si>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</si>
  <si>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</si>
  <si>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</si>
  <si>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</si>
  <si>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</si>
  <si>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</si>
  <si>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</si>
  <si>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</si>
  <si>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</si>
  <si>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</si>
  <si>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</si>
  <si>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</si>
  <si>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</si>
  <si>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</si>
  <si>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</si>
  <si>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</si>
  <si>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</si>
  <si>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</si>
  <si>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</si>
  <si>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</si>
  <si>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</si>
  <si>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</si>
  <si>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</si>
  <si>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</si>
  <si>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</si>
  <si>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</si>
  <si>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</si>
  <si>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</si>
  <si>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</si>
  <si>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</si>
  <si>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</si>
  <si>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</si>
  <si>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</si>
  <si>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</si>
  <si>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</si>
  <si>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</si>
  <si>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</si>
  <si>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</si>
  <si>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</si>
  <si>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</si>
  <si>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</si>
  <si>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</si>
  <si>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</si>
  <si>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</si>
  <si>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</si>
  <si>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</si>
  <si>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</si>
  <si>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</si>
  <si>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</si>
  <si>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</si>
  <si>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</si>
  <si>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</si>
  <si>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</si>
  <si>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</si>
  <si>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</si>
  <si>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</si>
  <si>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</si>
  <si>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</si>
  <si>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</si>
  <si>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</si>
  <si>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</si>
  <si>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</si>
  <si>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</si>
  <si>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</si>
  <si>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</si>
  <si>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</si>
  <si>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</si>
  <si>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</si>
  <si>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</si>
  <si>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</si>
  <si>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</si>
  <si>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</si>
  <si>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</si>
  <si>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</si>
  <si>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</si>
  <si>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</si>
  <si>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</si>
  <si>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</si>
  <si>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</si>
  <si>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</si>
  <si>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</si>
  <si>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</si>
  <si>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</si>
  <si>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</si>
  <si>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</si>
  <si>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</si>
  <si>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</si>
  <si>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</si>
  <si>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</si>
  <si>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</si>
  <si>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</si>
  <si>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</si>
  <si>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</si>
  <si>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</si>
  <si>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</si>
  <si>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</si>
  <si>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</si>
  <si>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</si>
  <si>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</si>
  <si>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</si>
  <si>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</si>
  <si>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</si>
  <si>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</si>
  <si>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</si>
  <si>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</si>
  <si>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</si>
  <si>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</si>
  <si>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</si>
  <si>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</si>
  <si>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</si>
  <si>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</si>
  <si>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</si>
  <si>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</si>
  <si>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</si>
  <si>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</si>
  <si>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</si>
  <si>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</si>
  <si>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</si>
  <si>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</si>
  <si>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</si>
  <si>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</si>
  <si>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</si>
  <si>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</si>
  <si>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</si>
  <si>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</si>
  <si>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</si>
  <si>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</si>
  <si>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</si>
  <si>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</si>
  <si>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</si>
  <si>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</si>
  <si>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</si>
  <si>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</si>
  <si>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</si>
  <si>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</si>
  <si>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</si>
  <si>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</si>
  <si>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</si>
  <si>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</si>
  <si>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</si>
  <si>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</si>
  <si>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</si>
  <si>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</si>
  <si>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</si>
  <si>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</si>
  <si>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</si>
  <si>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</si>
  <si>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</si>
  <si>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</si>
  <si>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</si>
  <si>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</si>
  <si>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</si>
  <si>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</si>
  <si>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</si>
  <si>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</si>
  <si>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</si>
  <si>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</si>
  <si>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</si>
  <si>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</si>
  <si>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</si>
  <si>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</si>
  <si>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</si>
  <si>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</si>
  <si>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</si>
  <si>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</si>
  <si>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</si>
  <si>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</si>
  <si>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</si>
  <si>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</si>
  <si>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</si>
  <si>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</si>
  <si>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</si>
  <si>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</si>
  <si>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</si>
  <si>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</si>
  <si>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</si>
  <si>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</si>
  <si>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</si>
  <si>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</si>
  <si>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</si>
  <si>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</si>
  <si>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</si>
  <si>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</si>
  <si>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</si>
  <si>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</si>
  <si>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</si>
  <si>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</si>
  <si>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</si>
  <si>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</si>
  <si>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</si>
  <si>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</si>
  <si>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</si>
  <si>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</si>
  <si>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</si>
  <si>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</si>
  <si>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</si>
  <si>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</si>
  <si>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</si>
  <si>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</si>
  <si>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</si>
  <si>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</si>
  <si>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</si>
  <si>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</si>
  <si>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</si>
  <si>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</si>
  <si>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</si>
  <si>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</si>
  <si>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</si>
  <si>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</si>
  <si>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</si>
  <si>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</si>
  <si>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</si>
  <si>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</si>
  <si>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</si>
  <si>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</si>
  <si>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</si>
  <si>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</si>
  <si>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</si>
  <si>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</si>
  <si>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</si>
  <si>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</si>
  <si>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</si>
  <si>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</si>
  <si>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</si>
  <si>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</si>
  <si>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</si>
  <si>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</si>
  <si>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</si>
  <si>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</si>
  <si>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</si>
  <si>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</si>
  <si>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</si>
  <si>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</si>
  <si>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</si>
  <si>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</si>
  <si>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</si>
  <si>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</si>
  <si>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</si>
  <si>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</si>
  <si>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</si>
  <si>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</si>
  <si>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</si>
  <si>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</si>
  <si>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</si>
  <si>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</si>
  <si>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</si>
  <si>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</si>
  <si>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</si>
  <si>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</si>
  <si>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</si>
  <si>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</si>
  <si>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</si>
  <si>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</si>
  <si>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</si>
  <si>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</si>
  <si>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</si>
  <si>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</si>
  <si>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</si>
  <si>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</si>
  <si>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</si>
  <si>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</si>
  <si>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</si>
  <si>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</si>
  <si>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</si>
  <si>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</si>
  <si>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</si>
  <si>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</si>
  <si>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</si>
  <si>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</si>
  <si>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</si>
  <si>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</si>
  <si>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</si>
  <si>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</si>
  <si>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</si>
  <si>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</si>
  <si>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</si>
  <si>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</si>
  <si>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</si>
  <si>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</si>
  <si>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</si>
  <si>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</si>
  <si>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</si>
  <si>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</si>
  <si>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</si>
  <si>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</si>
  <si>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</si>
  <si>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</si>
  <si>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</si>
  <si>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</si>
  <si>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</si>
  <si>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</si>
  <si>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</si>
  <si>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</si>
  <si>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</si>
  <si>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</si>
  <si>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</si>
  <si>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</si>
  <si>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</si>
  <si>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</si>
  <si>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</si>
  <si>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</si>
  <si>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</si>
  <si>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</si>
  <si>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</si>
  <si>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</si>
  <si>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</si>
  <si>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</si>
  <si>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</si>
  <si>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</si>
  <si>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</si>
  <si>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</si>
  <si>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</si>
  <si>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</si>
  <si>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</si>
  <si>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</si>
  <si>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</si>
  <si>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</si>
  <si>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</si>
  <si>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</si>
  <si>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</si>
  <si>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</si>
  <si>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</si>
  <si>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</si>
  <si>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</si>
  <si>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</si>
  <si>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</si>
  <si>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</si>
  <si>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</si>
  <si>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</si>
  <si>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</si>
  <si>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</si>
  <si>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</si>
  <si>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</si>
  <si>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</si>
  <si>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</si>
  <si>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</si>
  <si>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</si>
  <si>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</si>
  <si>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</si>
  <si>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</si>
  <si>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</si>
  <si>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</si>
  <si>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</si>
  <si>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</si>
  <si>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</si>
  <si>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</si>
  <si>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</si>
  <si>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</si>
  <si>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</si>
  <si>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</si>
  <si>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</si>
  <si>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</si>
  <si>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</si>
  <si>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</si>
  <si>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</si>
  <si>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</si>
  <si>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</si>
  <si>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</si>
  <si>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</si>
  <si>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</si>
  <si>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</si>
  <si>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</si>
  <si>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</si>
  <si>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</si>
  <si>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</si>
  <si>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</si>
  <si>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</si>
  <si>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</si>
  <si>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</si>
  <si>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</si>
  <si>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</si>
  <si>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</si>
  <si>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</si>
  <si>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</si>
  <si>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</si>
  <si>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</si>
  <si>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</si>
  <si>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</si>
  <si>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</si>
  <si>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</si>
  <si>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</si>
  <si>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</si>
  <si>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</si>
  <si>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</si>
  <si>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</si>
  <si>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</si>
  <si>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</si>
  <si>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</si>
  <si>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</si>
  <si>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</si>
  <si>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</si>
  <si>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</si>
  <si>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</si>
  <si>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</si>
  <si>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</si>
  <si>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</si>
  <si>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</si>
  <si>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</si>
  <si>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</si>
  <si>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</si>
  <si>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</si>
  <si>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</si>
  <si>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</si>
  <si>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</si>
  <si>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</si>
  <si>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</si>
  <si>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</si>
  <si>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</si>
  <si>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</si>
  <si>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</si>
  <si>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</si>
  <si>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</si>
  <si>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</si>
  <si>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</si>
  <si>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</si>
  <si>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</si>
  <si>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</si>
  <si>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</si>
  <si>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</si>
  <si>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</si>
  <si>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</si>
  <si>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</si>
  <si>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</si>
  <si>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</si>
  <si>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</si>
  <si>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</si>
  <si>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</si>
  <si>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</si>
  <si>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</si>
  <si>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</si>
  <si>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</si>
  <si>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</si>
  <si>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</si>
  <si>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</si>
  <si>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</si>
  <si>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</si>
  <si>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</si>
  <si>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</si>
  <si>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</si>
  <si>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</si>
  <si>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</si>
  <si>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</si>
  <si>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</si>
  <si>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</si>
  <si>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</si>
  <si>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</si>
  <si>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</si>
  <si>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</si>
  <si>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</si>
  <si>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</si>
  <si>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</si>
  <si>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</si>
  <si>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</si>
  <si>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</si>
  <si>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</si>
  <si>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</si>
  <si>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</si>
  <si>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</si>
  <si>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</si>
  <si>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</si>
  <si>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</si>
  <si>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</si>
  <si>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</si>
  <si>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</si>
  <si>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</si>
  <si>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</si>
  <si>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</si>
  <si>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</si>
  <si>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</si>
  <si>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</si>
  <si>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</si>
  <si>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</si>
  <si>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</si>
  <si>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</si>
  <si>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</si>
  <si>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</si>
  <si>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</si>
  <si>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</si>
  <si>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</si>
  <si>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</si>
  <si>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</si>
  <si>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</si>
  <si>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</si>
  <si>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</si>
  <si>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</si>
  <si>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</si>
  <si>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</si>
  <si>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</si>
  <si>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</si>
  <si>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</si>
  <si>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</si>
  <si>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</si>
  <si>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</si>
  <si>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</si>
  <si>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</si>
  <si>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</si>
  <si>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</si>
  <si>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</si>
  <si>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</si>
  <si>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</si>
  <si>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</si>
  <si>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</si>
  <si>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</si>
  <si>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</si>
  <si>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</si>
  <si>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</si>
  <si>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</si>
  <si>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</si>
  <si>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</si>
  <si>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</si>
  <si>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</si>
  <si>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</si>
  <si>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</si>
  <si>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</si>
  <si>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</si>
  <si>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</si>
  <si>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</si>
  <si>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</si>
  <si>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</si>
  <si>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</si>
  <si>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</si>
  <si>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</si>
  <si>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</si>
  <si>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</si>
  <si>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</si>
  <si>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</si>
  <si>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</si>
  <si>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</si>
  <si>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</si>
  <si>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</si>
  <si>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</si>
  <si>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</si>
  <si>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</si>
  <si>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</si>
  <si>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</si>
  <si>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</si>
  <si>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</si>
  <si>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</si>
  <si>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</si>
  <si>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</si>
  <si>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</si>
  <si>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</si>
  <si>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</si>
  <si>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</si>
  <si>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</si>
  <si>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</si>
  <si>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</si>
  <si>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</si>
  <si>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</si>
  <si>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</si>
  <si>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</si>
  <si>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</si>
  <si>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</si>
  <si>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</si>
  <si>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</si>
  <si>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</si>
  <si>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</si>
  <si>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</si>
  <si>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</si>
  <si>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</si>
  <si>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</si>
  <si>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</si>
  <si>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</si>
  <si>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</si>
  <si>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</si>
  <si>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</si>
  <si>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</si>
  <si>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</si>
  <si>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</si>
  <si>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</si>
  <si>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</si>
  <si>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</si>
  <si>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</si>
  <si>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</si>
  <si>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</si>
  <si>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</si>
  <si>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</si>
  <si>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</si>
  <si>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</si>
  <si>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</si>
  <si>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</si>
  <si>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</si>
  <si>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</si>
  <si>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</si>
  <si>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</si>
  <si>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</si>
  <si>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</si>
  <si>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</si>
  <si>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</si>
  <si>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</si>
  <si>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</si>
  <si>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</si>
  <si>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</si>
  <si>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</si>
  <si>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</si>
  <si>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</si>
  <si>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</si>
  <si>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</si>
  <si>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</si>
  <si>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</si>
  <si>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</si>
  <si>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</si>
  <si>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</si>
  <si>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</si>
  <si>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</si>
  <si>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</si>
  <si>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</si>
  <si>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</si>
  <si>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</si>
  <si>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</si>
  <si>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</si>
  <si>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</si>
  <si>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</si>
  <si>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</si>
  <si>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</si>
  <si>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</si>
  <si>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</si>
  <si>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</si>
  <si>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</si>
  <si>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</si>
  <si>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</si>
  <si>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</si>
  <si>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</si>
  <si>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</si>
  <si>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</si>
  <si>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</si>
  <si>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</si>
  <si>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</si>
  <si>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</si>
  <si>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</si>
  <si>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</si>
  <si>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</si>
  <si>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</si>
  <si>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</si>
  <si>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</si>
  <si>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</si>
  <si>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</si>
  <si>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</si>
  <si>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</si>
  <si>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</si>
  <si>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</si>
  <si>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</si>
  <si>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</si>
  <si>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</si>
  <si>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</si>
  <si>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</si>
  <si>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</si>
  <si>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</si>
  <si>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</si>
  <si>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</si>
  <si>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</si>
  <si>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</si>
  <si>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</si>
  <si>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</si>
  <si>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</si>
  <si>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</si>
  <si>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</si>
  <si>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</si>
  <si>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</si>
  <si>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</si>
  <si>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</si>
  <si>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</si>
  <si>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</si>
  <si>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</si>
  <si>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</si>
  <si>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</si>
  <si>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</si>
  <si>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</si>
  <si>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</si>
  <si>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</si>
  <si>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</si>
  <si>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</si>
  <si>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</si>
  <si>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</si>
  <si>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</si>
  <si>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</si>
  <si>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</si>
  <si>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</si>
  <si>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</si>
  <si>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</si>
  <si>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</si>
  <si>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</si>
  <si>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</si>
  <si>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</si>
  <si>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</si>
  <si>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</si>
  <si>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</si>
  <si>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</si>
  <si>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</si>
  <si>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</si>
  <si>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</si>
  <si>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</si>
  <si>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</si>
  <si>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</si>
  <si>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</si>
  <si>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</si>
  <si>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</si>
  <si>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</si>
  <si>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</si>
  <si>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</si>
  <si>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</si>
  <si>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</si>
  <si>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</si>
  <si>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</si>
  <si>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</si>
  <si>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</si>
  <si>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</si>
  <si>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</si>
  <si>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</si>
  <si>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</si>
  <si>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</si>
  <si>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</si>
  <si>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</si>
  <si>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</si>
  <si>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</si>
  <si>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</si>
  <si>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</si>
  <si>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</si>
  <si>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</si>
  <si>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</si>
  <si>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</si>
  <si>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</si>
  <si>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</si>
  <si>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</si>
  <si>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</si>
  <si>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</si>
  <si>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</si>
  <si>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</si>
  <si>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</si>
  <si>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</si>
  <si>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</si>
  <si>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</si>
  <si>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</si>
  <si>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</si>
  <si>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</si>
  <si>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</si>
  <si>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</si>
  <si>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</si>
  <si>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</si>
  <si>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</si>
  <si>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</si>
  <si>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</si>
  <si>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</si>
  <si>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</si>
  <si>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</si>
  <si>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</si>
  <si>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</si>
  <si>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</si>
  <si>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</si>
  <si>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</si>
  <si>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</si>
  <si>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</si>
  <si>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</si>
  <si>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</si>
  <si>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</si>
  <si>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</si>
  <si>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</si>
  <si>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</si>
  <si>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</si>
  <si>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</si>
  <si>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</si>
  <si>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</si>
  <si>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</si>
  <si>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</si>
  <si>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</si>
  <si>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</si>
  <si>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</si>
  <si>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</si>
  <si>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</si>
  <si>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</si>
  <si>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</si>
  <si>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</si>
  <si>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</si>
  <si>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</si>
  <si>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</si>
  <si>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</si>
  <si>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</si>
  <si>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</si>
  <si>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</si>
  <si>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</si>
  <si>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</si>
  <si>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</si>
  <si>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</si>
  <si>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</si>
  <si>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</si>
  <si>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</si>
  <si>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</si>
  <si>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</si>
  <si>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</si>
  <si>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</si>
  <si>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</si>
  <si>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</si>
  <si>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</si>
  <si>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</si>
  <si>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</si>
  <si>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</si>
  <si>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</si>
  <si>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</si>
  <si>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</si>
  <si>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</si>
  <si>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</si>
  <si>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</si>
  <si>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</si>
  <si>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</si>
  <si>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</si>
  <si>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</si>
  <si>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</si>
  <si>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</si>
  <si>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</si>
  <si>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</si>
  <si>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</si>
  <si>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</si>
  <si>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</si>
  <si>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</si>
  <si>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</si>
  <si>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</si>
  <si>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</si>
  <si>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</si>
  <si>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</si>
  <si>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</si>
  <si>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</si>
  <si>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</si>
  <si>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</si>
  <si>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</si>
  <si>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</si>
  <si>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</si>
  <si>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</si>
  <si>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</si>
  <si>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</si>
  <si>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</si>
  <si>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</si>
  <si>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</si>
  <si>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</si>
  <si>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</si>
  <si>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</si>
  <si>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</si>
  <si>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</si>
  <si>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</si>
  <si>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</si>
  <si>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</si>
  <si>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</si>
  <si>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</si>
  <si>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</si>
  <si>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</si>
  <si>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</si>
  <si>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</si>
  <si>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</si>
  <si>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</si>
  <si>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</si>
  <si>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</si>
  <si>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</si>
  <si>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</si>
  <si>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</si>
  <si>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</si>
  <si>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</si>
  <si>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</si>
  <si>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</si>
  <si>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</si>
  <si>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</si>
  <si>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</si>
  <si>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</si>
  <si>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</si>
  <si>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</si>
  <si>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</si>
  <si>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</si>
  <si>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</si>
  <si>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</si>
  <si>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</si>
  <si>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</si>
  <si>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</si>
  <si>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</si>
  <si>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</si>
  <si>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</si>
  <si>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</si>
  <si>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</si>
  <si>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</si>
  <si>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</si>
  <si>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</si>
  <si>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</si>
  <si>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</si>
  <si>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</si>
  <si>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</si>
  <si>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</si>
  <si>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</si>
  <si>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</si>
  <si>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</si>
  <si>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</si>
  <si>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</si>
  <si>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</si>
  <si>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</si>
  <si>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</si>
  <si>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</si>
  <si>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</si>
  <si>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</si>
  <si>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</si>
  <si>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</si>
  <si>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</si>
  <si>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</si>
  <si>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</si>
  <si>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</si>
  <si>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</si>
  <si>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</si>
  <si>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</si>
  <si>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</si>
  <si>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</si>
  <si>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</si>
  <si>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</si>
  <si>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</si>
  <si>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</si>
  <si>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</si>
  <si>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</si>
  <si>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</si>
  <si>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</si>
  <si>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</si>
  <si>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</si>
  <si>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</si>
  <si>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</si>
  <si>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</si>
  <si>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</si>
  <si>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</si>
  <si>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</si>
  <si>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</si>
  <si>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</si>
  <si>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</si>
  <si>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</si>
  <si>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</si>
  <si>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</si>
  <si>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</si>
  <si>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</si>
  <si>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</si>
  <si>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</si>
  <si>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</si>
  <si>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</si>
  <si>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</si>
  <si>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</si>
  <si>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</si>
  <si>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</si>
  <si>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</si>
  <si>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</si>
  <si>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</si>
  <si>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</si>
  <si>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</si>
  <si>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</si>
  <si>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</si>
  <si>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</si>
  <si>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</si>
  <si>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</si>
  <si>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</si>
  <si>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</si>
  <si>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</si>
  <si>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</si>
  <si>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</si>
  <si>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</si>
  <si>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</si>
  <si>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</si>
  <si>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</si>
  <si>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</si>
  <si>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</si>
  <si>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</si>
  <si>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</si>
  <si>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</si>
  <si>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</si>
  <si>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</si>
  <si>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</si>
  <si>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</si>
  <si>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</si>
  <si>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</si>
  <si>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</si>
  <si>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</si>
  <si>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</si>
  <si>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</si>
  <si>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</si>
  <si>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</si>
  <si>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</si>
  <si>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</si>
  <si>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</si>
  <si>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</si>
  <si>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</si>
  <si>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</si>
  <si>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</si>
  <si>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</si>
  <si>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</si>
  <si>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</si>
  <si>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</si>
  <si>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</si>
  <si>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</si>
  <si>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</si>
  <si>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</si>
  <si>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</si>
  <si>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</si>
  <si>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</si>
  <si>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</si>
  <si>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</si>
  <si>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</si>
  <si>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</si>
  <si>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</si>
  <si>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</si>
  <si>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</si>
  <si>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</si>
  <si>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</si>
  <si>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</si>
  <si>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</si>
  <si>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</si>
  <si>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</si>
  <si>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</si>
  <si>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</si>
  <si>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</si>
  <si>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</si>
  <si>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</si>
  <si>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</si>
  <si>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</si>
  <si>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</si>
  <si>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</si>
  <si>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</si>
  <si>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</si>
  <si>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</si>
  <si>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</si>
  <si>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</si>
  <si>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</si>
  <si>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</si>
  <si>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</si>
  <si>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</si>
  <si>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</si>
  <si>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</si>
  <si>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</si>
  <si>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</si>
  <si>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</si>
  <si>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</si>
  <si>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</si>
  <si>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</si>
  <si>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</si>
  <si>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</si>
  <si>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</si>
  <si>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</si>
  <si>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</si>
  <si>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</si>
  <si>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</si>
  <si>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</si>
  <si>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</si>
  <si>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</si>
  <si>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</si>
  <si>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</si>
  <si>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</si>
  <si>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</si>
  <si>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</si>
  <si>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</si>
  <si>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</si>
  <si>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</si>
  <si>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</si>
  <si>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</si>
  <si>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</si>
  <si>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</si>
  <si>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</si>
  <si>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</si>
  <si>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</si>
  <si>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</si>
  <si>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</si>
  <si>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</si>
  <si>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</si>
  <si>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</si>
  <si>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</si>
  <si>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</si>
  <si>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</si>
  <si>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</si>
  <si>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</si>
  <si>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</si>
  <si>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</si>
  <si>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</si>
  <si>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</si>
  <si>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</si>
  <si>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</si>
  <si>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</si>
  <si>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</si>
  <si>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</si>
  <si>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</si>
  <si>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</si>
  <si>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</si>
  <si>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</si>
  <si>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</si>
  <si>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</si>
  <si>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</si>
  <si>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</si>
  <si>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</si>
  <si>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</si>
  <si>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</si>
  <si>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</si>
  <si>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</si>
  <si>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</si>
  <si>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</si>
  <si>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</si>
  <si>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</si>
  <si>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</si>
  <si>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</si>
  <si>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</si>
  <si>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</si>
  <si>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</si>
  <si>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</si>
  <si>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</si>
  <si>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</si>
  <si>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</si>
  <si>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</si>
  <si>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</si>
  <si>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</si>
  <si>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</si>
  <si>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</si>
  <si>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</si>
  <si>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</si>
  <si>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</si>
  <si>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</si>
  <si>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</si>
  <si>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</si>
  <si>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</si>
  <si>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</si>
  <si>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</si>
  <si>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</si>
  <si>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</si>
  <si>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</si>
  <si>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</si>
  <si>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</si>
  <si>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</si>
  <si>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</si>
  <si>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</si>
  <si>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</si>
  <si>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</si>
  <si>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</si>
  <si>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</si>
  <si>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</si>
  <si>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</si>
  <si>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</si>
  <si>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</si>
  <si>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</si>
  <si>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</si>
  <si>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</si>
  <si>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</si>
  <si>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</si>
  <si>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</si>
  <si>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</si>
  <si>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</si>
  <si>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</si>
  <si>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</si>
  <si>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</si>
  <si>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</si>
  <si>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</si>
  <si>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</si>
  <si>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</si>
  <si>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</si>
  <si>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</si>
  <si>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</si>
  <si>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</si>
  <si>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</si>
  <si>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</si>
  <si>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</si>
  <si>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</si>
  <si>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</si>
  <si>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</si>
  <si>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</si>
  <si>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</si>
  <si>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</si>
  <si>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</si>
  <si>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</si>
  <si>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</si>
  <si>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</si>
  <si>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</si>
  <si>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</si>
  <si>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</si>
  <si>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</si>
  <si>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</si>
  <si>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</si>
  <si>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</si>
  <si>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</si>
  <si>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</si>
  <si>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</si>
  <si>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</si>
  <si>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</si>
  <si>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</si>
  <si>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</si>
  <si>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</si>
  <si>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</si>
  <si>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</si>
  <si>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</si>
  <si>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</si>
  <si>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</si>
  <si>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</si>
  <si>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</si>
  <si>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</si>
  <si>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</si>
  <si>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</si>
  <si>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</si>
  <si>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</si>
  <si>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</si>
  <si>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</si>
  <si>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</si>
  <si>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</si>
  <si>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</si>
  <si>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</si>
  <si>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</si>
  <si>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</si>
  <si>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</si>
  <si>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</si>
  <si>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</si>
  <si>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</si>
  <si>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</si>
  <si>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</si>
  <si>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</si>
  <si>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</si>
  <si>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</si>
  <si>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</si>
  <si>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</si>
  <si>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</si>
  <si>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</si>
  <si>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</si>
  <si>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</si>
  <si>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</si>
  <si>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</si>
  <si>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</si>
  <si>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</si>
  <si>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</si>
  <si>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</si>
  <si>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</si>
  <si>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</si>
  <si>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</si>
  <si>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</si>
  <si>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</si>
  <si>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</si>
  <si>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</si>
  <si>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</si>
  <si>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</si>
  <si>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</si>
  <si>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</si>
  <si>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</si>
  <si>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</si>
  <si>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</si>
  <si>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</si>
  <si>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</si>
  <si>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</si>
  <si>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</si>
  <si>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</si>
  <si>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</si>
  <si>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</si>
  <si>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</si>
  <si>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</si>
  <si>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</si>
  <si>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</si>
  <si>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</si>
  <si>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</si>
  <si>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</si>
  <si>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</si>
  <si>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</si>
  <si>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</si>
  <si>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</si>
  <si>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</si>
  <si>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</si>
  <si>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</si>
  <si>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</si>
  <si>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</si>
  <si>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</si>
  <si>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</si>
  <si>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</si>
  <si>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</si>
  <si>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</si>
  <si>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</si>
  <si>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</si>
  <si>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</si>
  <si>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</si>
  <si>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</si>
  <si>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</si>
  <si>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</si>
  <si>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</si>
  <si>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</si>
  <si>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</si>
  <si>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</si>
  <si>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</si>
  <si>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</si>
  <si>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</si>
  <si>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</si>
  <si>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</si>
  <si>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</si>
  <si>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</si>
  <si>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</si>
  <si>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</si>
  <si>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</si>
  <si>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</si>
  <si>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</si>
  <si>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</si>
  <si>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</si>
  <si>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</si>
  <si>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</si>
  <si>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</si>
  <si>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</si>
  <si>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</si>
  <si>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</si>
  <si>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</si>
  <si>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</si>
  <si>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</si>
  <si>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</si>
  <si>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</si>
  <si>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</si>
  <si>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</si>
  <si>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</si>
  <si>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</si>
  <si>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</si>
  <si>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</si>
  <si>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</si>
  <si>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</si>
  <si>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</si>
  <si>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</si>
  <si>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</si>
  <si>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</si>
  <si>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</si>
  <si>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</si>
  <si>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</si>
  <si>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</si>
  <si>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</si>
  <si>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</si>
  <si>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</si>
  <si>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</si>
  <si>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</si>
  <si>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</si>
  <si>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</si>
  <si>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</si>
  <si>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</si>
  <si>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</si>
  <si>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</si>
  <si>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</si>
  <si>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</si>
  <si>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</si>
  <si>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</si>
  <si>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</si>
  <si>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</si>
  <si>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</si>
  <si>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</si>
  <si>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</si>
  <si>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</si>
  <si>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</si>
  <si>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</si>
  <si>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</si>
  <si>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</si>
  <si>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</si>
  <si>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</si>
  <si>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</si>
  <si>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</si>
  <si>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</si>
  <si>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</si>
  <si>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</si>
  <si>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</si>
  <si>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</si>
  <si>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</si>
  <si>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</si>
  <si>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</si>
  <si>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</si>
  <si>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</si>
  <si>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</si>
  <si>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</si>
  <si>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</si>
  <si>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</si>
  <si>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</si>
  <si>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</si>
  <si>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</si>
  <si>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</si>
  <si>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</si>
  <si>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</si>
  <si>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</si>
  <si>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</si>
  <si>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</si>
  <si>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</si>
  <si>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</si>
  <si>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</si>
  <si>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</si>
  <si>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</si>
  <si>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</si>
  <si>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</si>
  <si>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</si>
  <si>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</si>
  <si>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</si>
  <si>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</si>
  <si>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</si>
  <si>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</si>
  <si>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</si>
  <si>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</si>
  <si>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</si>
  <si>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</si>
  <si>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</si>
  <si>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</si>
  <si>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</si>
  <si>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</si>
  <si>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</si>
  <si>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</si>
  <si>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</si>
  <si>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</si>
  <si>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</si>
  <si>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</si>
  <si>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</si>
  <si>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</si>
  <si>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</si>
  <si>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</si>
  <si>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</si>
  <si>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</si>
  <si>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</si>
  <si>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</si>
  <si>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</si>
  <si>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</si>
  <si>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</si>
  <si>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</si>
  <si>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</si>
  <si>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</si>
  <si>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</si>
  <si>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</si>
  <si>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</si>
  <si>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</si>
  <si>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</si>
  <si>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</si>
  <si>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</si>
  <si>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</si>
  <si>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</si>
  <si>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</si>
  <si>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</si>
  <si>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</si>
  <si>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</si>
  <si>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</si>
  <si>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</si>
  <si>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</si>
  <si>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</si>
  <si>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</si>
  <si>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</si>
  <si>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</si>
  <si>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</si>
  <si>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</si>
  <si>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</si>
  <si>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</si>
  <si>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</si>
  <si>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</si>
  <si>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</si>
  <si>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</si>
  <si>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</si>
  <si>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</si>
  <si>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</si>
  <si>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</si>
  <si>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</si>
  <si>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</si>
  <si>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</si>
  <si>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</si>
  <si>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</si>
  <si>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</si>
  <si>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</si>
  <si>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</si>
  <si>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</si>
  <si>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</si>
  <si>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</si>
  <si>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</si>
  <si>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</si>
  <si>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</si>
  <si>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</si>
  <si>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</si>
  <si>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</si>
  <si>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</si>
  <si>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</si>
  <si>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</si>
  <si>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</si>
  <si>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</si>
  <si>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</si>
  <si>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</si>
  <si>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</si>
  <si>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</si>
  <si>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</si>
  <si>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</si>
  <si>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</si>
  <si>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</si>
  <si>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</si>
  <si>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</si>
  <si>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</si>
  <si>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</si>
  <si>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</si>
  <si>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</si>
  <si>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</si>
  <si>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</si>
  <si>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</si>
  <si>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</si>
  <si>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</si>
  <si>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</si>
  <si>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</si>
  <si>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</si>
  <si>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</si>
  <si>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</si>
  <si>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</si>
  <si>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</si>
  <si>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</si>
  <si>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</si>
  <si>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</si>
  <si>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</si>
  <si>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</si>
  <si>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</si>
  <si>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</si>
  <si>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</si>
  <si>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</si>
  <si>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</si>
  <si>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</si>
  <si>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</si>
  <si>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</si>
  <si>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</si>
  <si>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</si>
  <si>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</si>
  <si>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</si>
  <si>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</si>
  <si>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</si>
  <si>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</si>
  <si>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</si>
  <si>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</si>
  <si>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</si>
  <si>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</si>
  <si>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</si>
  <si>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</si>
  <si>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</si>
  <si>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</si>
  <si>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</si>
  <si>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</si>
  <si>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</si>
  <si>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</si>
  <si>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</si>
  <si>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</si>
  <si>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</si>
  <si>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</si>
  <si>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</si>
  <si>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</si>
  <si>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</si>
  <si>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</si>
  <si>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</si>
  <si>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</si>
  <si>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</si>
  <si>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</si>
  <si>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</si>
  <si>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</si>
  <si>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</si>
  <si>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</si>
  <si>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</si>
  <si>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</si>
  <si>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</si>
  <si>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</si>
  <si>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</si>
  <si>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</si>
  <si>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</si>
  <si>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</si>
  <si>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</si>
  <si>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</si>
  <si>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</si>
  <si>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</si>
  <si>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</si>
  <si>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</si>
  <si>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</si>
  <si>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</si>
  <si>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</si>
  <si>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</si>
  <si>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</si>
  <si>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</si>
  <si>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</si>
  <si>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</si>
  <si>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</si>
  <si>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</si>
  <si>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</si>
  <si>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</si>
  <si>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</si>
  <si>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</si>
  <si>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</si>
  <si>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</si>
  <si>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</si>
  <si>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</si>
  <si>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</si>
  <si>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</si>
  <si>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</si>
  <si>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</si>
  <si>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</si>
  <si>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</si>
  <si>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</si>
  <si>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</si>
  <si>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</si>
  <si>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</si>
  <si>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</si>
  <si>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</si>
  <si>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</si>
  <si>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</si>
  <si>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</si>
  <si>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</si>
  <si>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</si>
  <si>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</si>
  <si>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</si>
  <si>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</si>
  <si>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</si>
  <si>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</si>
  <si>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</si>
  <si>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</si>
  <si>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</si>
  <si>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</si>
  <si>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</si>
  <si>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</si>
  <si>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</si>
  <si>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</si>
  <si>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</si>
  <si>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</si>
  <si>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</si>
  <si>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</si>
  <si>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</si>
  <si>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</si>
  <si>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</si>
  <si>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</si>
  <si>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</si>
  <si>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</si>
  <si>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</si>
  <si>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</si>
  <si>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</si>
  <si>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</si>
  <si>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</si>
  <si>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</si>
  <si>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</si>
  <si>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</si>
  <si>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</si>
  <si>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</si>
  <si>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</si>
  <si>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</si>
  <si>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</si>
  <si>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</si>
  <si>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</si>
  <si>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</si>
  <si>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</si>
  <si>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</si>
  <si>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</si>
  <si>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</si>
  <si>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</si>
  <si>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</si>
  <si>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</si>
  <si>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</si>
  <si>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</si>
  <si>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</si>
  <si>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</si>
  <si>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</si>
  <si>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</si>
  <si>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</si>
  <si>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</si>
  <si>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</si>
  <si>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</si>
  <si>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</si>
  <si>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</si>
  <si>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</si>
  <si>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</si>
  <si>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</si>
  <si>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</si>
  <si>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</si>
  <si>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</si>
  <si>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</si>
  <si>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</si>
  <si>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</si>
  <si>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</si>
  <si>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</si>
  <si>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</si>
  <si>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</si>
  <si>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</si>
  <si>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</si>
  <si>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</si>
  <si>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</si>
  <si>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</si>
  <si>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</si>
  <si>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</si>
  <si>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</si>
  <si>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</si>
  <si>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</si>
  <si>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</si>
  <si>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</si>
  <si>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</si>
  <si>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</si>
  <si>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</si>
  <si>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</si>
  <si>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</si>
  <si>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</si>
  <si>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</si>
  <si>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</si>
  <si>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</si>
  <si>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</si>
  <si>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</si>
  <si>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</si>
  <si>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</si>
  <si>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</si>
  <si>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</si>
  <si>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</si>
  <si>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</si>
  <si>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</si>
  <si>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</si>
  <si>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</si>
  <si>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</si>
  <si>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</si>
  <si>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</si>
  <si>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</si>
  <si>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</si>
  <si>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</si>
  <si>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</si>
  <si>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</si>
  <si>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</si>
  <si>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</si>
  <si>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</si>
  <si>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</si>
  <si>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</si>
  <si>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</si>
  <si>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</si>
  <si>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</si>
  <si>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</si>
  <si>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</si>
  <si>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</si>
  <si>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</si>
  <si>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</si>
  <si>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</si>
  <si>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</si>
  <si>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</si>
  <si>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</si>
  <si>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</si>
  <si>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</si>
  <si>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</si>
  <si>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</si>
  <si>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</si>
  <si>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</si>
  <si>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</si>
  <si>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</si>
  <si>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</si>
  <si>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</si>
  <si>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</si>
  <si>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</si>
  <si>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</si>
  <si>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</si>
  <si>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</si>
  <si>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</si>
  <si>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</si>
  <si>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</si>
  <si>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</si>
  <si>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</si>
  <si>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</si>
  <si>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</si>
  <si>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</si>
  <si>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</si>
  <si>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</si>
  <si>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</si>
  <si>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</si>
  <si>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</si>
  <si>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</si>
  <si>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</si>
  <si>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</si>
  <si>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</si>
  <si>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</si>
  <si>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</si>
  <si>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</si>
  <si>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</si>
  <si>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</si>
  <si>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</si>
  <si>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</si>
  <si>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</si>
  <si>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</si>
  <si>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</si>
  <si>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</si>
  <si>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</si>
  <si>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</si>
  <si>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</si>
  <si>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</si>
  <si>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</si>
  <si>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</si>
  <si>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</si>
  <si>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</si>
  <si>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</si>
  <si>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</si>
  <si>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</si>
  <si>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</si>
  <si>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</si>
  <si>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</si>
  <si>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</si>
  <si>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</si>
  <si>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</si>
  <si>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</si>
  <si>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</si>
  <si>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</si>
  <si>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</si>
  <si>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</si>
  <si>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</si>
  <si>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</si>
  <si>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</si>
  <si>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</si>
  <si>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</si>
  <si>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</si>
  <si>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</si>
  <si>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</si>
  <si>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</si>
  <si>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</si>
  <si>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</si>
  <si>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</si>
  <si>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</si>
  <si>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</si>
  <si>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</si>
  <si>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</si>
  <si>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</si>
  <si>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</si>
  <si>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</si>
  <si>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</si>
  <si>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</si>
  <si>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</si>
  <si>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</si>
  <si>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</si>
  <si>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</si>
  <si>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</si>
  <si>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</si>
  <si>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</si>
  <si>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</si>
  <si>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</si>
  <si>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</si>
  <si>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</si>
  <si>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</si>
  <si>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</si>
  <si>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</si>
  <si>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</si>
  <si>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</si>
  <si>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</si>
  <si>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</si>
  <si>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</si>
  <si>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</si>
  <si>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</si>
  <si>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</si>
  <si>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</si>
  <si>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</si>
  <si>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</si>
  <si>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</si>
  <si>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</si>
  <si>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</si>
  <si>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</si>
  <si>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</si>
  <si>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</si>
  <si>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</si>
  <si>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</si>
  <si>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</si>
  <si>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</si>
  <si>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</si>
  <si>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</si>
  <si>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</si>
  <si>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</si>
  <si>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</si>
  <si>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</si>
  <si>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</si>
  <si>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</si>
  <si>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</si>
  <si>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</si>
  <si>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</si>
  <si>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</si>
  <si>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</si>
  <si>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</si>
  <si>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</si>
  <si>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</si>
  <si>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</si>
  <si>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</si>
  <si>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</si>
  <si>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</si>
  <si>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</si>
  <si>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</si>
  <si>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</si>
  <si>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</si>
  <si>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</si>
  <si>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</si>
  <si>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</si>
  <si>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</si>
  <si>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</si>
  <si>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</si>
  <si>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</si>
  <si>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</si>
  <si>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</si>
  <si>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</si>
  <si>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</si>
  <si>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</si>
  <si>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</si>
  <si>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</si>
  <si>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</si>
  <si>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</si>
  <si>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</si>
  <si>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</si>
  <si>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</si>
  <si>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</si>
  <si>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</si>
  <si>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</si>
  <si>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</si>
  <si>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</si>
  <si>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</si>
  <si>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</si>
  <si>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</si>
  <si>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</si>
  <si>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</si>
  <si>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</si>
  <si>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</si>
  <si>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</si>
  <si>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</si>
  <si>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</si>
  <si>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</si>
  <si>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</si>
  <si>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</si>
  <si>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</si>
  <si>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</si>
  <si>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</si>
  <si>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</si>
  <si>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</si>
  <si>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</si>
  <si>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</si>
  <si>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</si>
  <si>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</si>
  <si>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</si>
  <si>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</si>
  <si>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</si>
  <si>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</si>
  <si>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</si>
  <si>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</si>
  <si>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</si>
  <si>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</si>
  <si>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</si>
  <si>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</si>
  <si>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</si>
  <si>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</si>
  <si>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</si>
  <si>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</si>
  <si>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</si>
  <si>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</si>
  <si>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</si>
  <si>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</si>
  <si>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</si>
  <si>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</si>
  <si>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</si>
  <si>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</si>
  <si>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</si>
  <si>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</si>
  <si>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</si>
  <si>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</si>
  <si>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</si>
  <si>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</si>
  <si>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</si>
  <si>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</si>
  <si>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</si>
  <si>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</si>
  <si>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</si>
  <si>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</si>
  <si>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</si>
  <si>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</si>
  <si>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</si>
  <si>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</si>
  <si>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</si>
  <si>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</si>
  <si>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</si>
  <si>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</si>
  <si>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</si>
  <si>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</si>
  <si>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</si>
  <si>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</si>
  <si>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</si>
  <si>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</si>
  <si>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</si>
  <si>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</si>
  <si>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</si>
  <si>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</si>
  <si>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</si>
  <si>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</si>
  <si>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</si>
  <si>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</si>
  <si>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</si>
  <si>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</si>
  <si>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</si>
  <si>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</si>
  <si>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</si>
  <si>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</si>
  <si>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</si>
  <si>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</si>
  <si>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</si>
  <si>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</si>
  <si>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</si>
  <si>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</si>
  <si>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</si>
  <si>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</si>
  <si>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</si>
  <si>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</si>
  <si>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</si>
  <si>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</si>
  <si>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</si>
  <si>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</si>
  <si>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</si>
  <si>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</si>
  <si>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</si>
  <si>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</si>
  <si>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</si>
  <si>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</si>
  <si>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</si>
  <si>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</si>
  <si>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</si>
  <si>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</si>
  <si>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</si>
  <si>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</si>
  <si>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</si>
  <si>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</si>
  <si>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</si>
  <si>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</si>
  <si>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</si>
  <si>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</si>
  <si>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</si>
  <si>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</si>
  <si>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</si>
  <si>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</si>
  <si>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</si>
  <si>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</si>
  <si>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</si>
  <si>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</si>
  <si>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</si>
  <si>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</si>
  <si>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</si>
  <si>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</si>
  <si>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</si>
  <si>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</si>
  <si>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</si>
  <si>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</si>
  <si>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</si>
  <si>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</si>
  <si>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</si>
  <si>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</si>
  <si>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</si>
  <si>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</si>
  <si>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</si>
  <si>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</si>
  <si>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</si>
  <si>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</si>
  <si>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</si>
  <si>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</si>
  <si>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</si>
  <si>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</si>
  <si>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</si>
  <si>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</si>
  <si>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</si>
  <si>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</si>
  <si>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</si>
  <si>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</si>
  <si>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</si>
  <si>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</si>
  <si>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</si>
  <si>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</si>
  <si>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</si>
  <si>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</si>
  <si>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</si>
  <si>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</si>
  <si>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</si>
  <si>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</si>
  <si>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</si>
  <si>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</si>
  <si>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</si>
  <si>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</si>
  <si>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</si>
  <si>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</si>
  <si>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</si>
  <si>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</si>
  <si>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</si>
  <si>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</si>
  <si>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</si>
  <si>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</si>
  <si>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</si>
  <si>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</si>
  <si>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</si>
  <si>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</si>
  <si>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</si>
  <si>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</si>
  <si>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</si>
  <si>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</si>
  <si>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</si>
  <si>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</si>
  <si>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</si>
  <si>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</si>
  <si>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</si>
  <si>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</si>
  <si>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</si>
  <si>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</si>
  <si>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</si>
  <si>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</si>
  <si>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</si>
  <si>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</si>
  <si>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</si>
  <si>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</si>
  <si>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</si>
  <si>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</si>
  <si>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</si>
  <si>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</si>
  <si>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</si>
  <si>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</si>
  <si>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</si>
  <si>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</si>
  <si>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</si>
  <si>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</si>
  <si>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</si>
  <si>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</si>
  <si>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</si>
  <si>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</si>
  <si>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</si>
  <si>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</si>
  <si>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</si>
  <si>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</si>
  <si>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</si>
  <si>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</si>
  <si>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</si>
  <si>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</si>
  <si>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</si>
  <si>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</si>
  <si>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</si>
  <si>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</si>
  <si>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</si>
  <si>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</si>
  <si>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</si>
  <si>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</si>
  <si>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</si>
  <si>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</si>
  <si>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</si>
  <si>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</si>
  <si>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</si>
  <si>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</si>
  <si>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</si>
  <si>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</si>
  <si>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</si>
  <si>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</si>
  <si>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</si>
  <si>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</si>
  <si>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</si>
  <si>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</si>
  <si>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</si>
  <si>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</si>
  <si>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</si>
  <si>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</si>
  <si>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</si>
  <si>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</si>
  <si>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</si>
  <si>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</si>
  <si>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</si>
  <si>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</si>
  <si>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</si>
  <si>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</si>
  <si>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</si>
  <si>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</si>
  <si>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</si>
  <si>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</si>
  <si>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</si>
  <si>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</si>
  <si>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</si>
  <si>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</si>
  <si>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</si>
  <si>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</si>
  <si>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</si>
  <si>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</si>
  <si>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</si>
  <si>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</si>
  <si>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</si>
  <si>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</si>
  <si>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</si>
  <si>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</si>
  <si>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</si>
  <si>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</si>
  <si>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</si>
  <si>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</si>
  <si>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</si>
  <si>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</si>
  <si>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</si>
  <si>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</si>
  <si>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</si>
  <si>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</si>
  <si>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</si>
  <si>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</si>
  <si>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</si>
  <si>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</si>
  <si>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</si>
  <si>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</si>
  <si>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</si>
  <si>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</si>
  <si>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</si>
  <si>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</si>
  <si>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</si>
  <si>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</si>
  <si>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</si>
  <si>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</si>
  <si>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</si>
  <si>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</si>
  <si>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</si>
  <si>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</si>
  <si>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</si>
  <si>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</si>
  <si>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</si>
  <si>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</si>
  <si>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</si>
  <si>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</si>
  <si>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</si>
  <si>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</si>
  <si>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</si>
  <si>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</si>
  <si>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</si>
  <si>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</si>
  <si>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</si>
  <si>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</si>
  <si>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</si>
  <si>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</si>
  <si>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</si>
  <si>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</si>
  <si>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</si>
  <si>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</si>
  <si>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</si>
  <si>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</si>
  <si>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</si>
  <si>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</si>
  <si>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</si>
  <si>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</si>
  <si>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</si>
  <si>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</si>
  <si>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</si>
  <si>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</si>
  <si>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</si>
  <si>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</si>
  <si>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</si>
  <si>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</si>
  <si>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</si>
  <si>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</si>
  <si>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</si>
  <si>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</si>
  <si>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</si>
  <si>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</si>
  <si>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</si>
  <si>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</si>
  <si>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</si>
  <si>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</si>
  <si>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</si>
  <si>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</si>
  <si>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</si>
  <si>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</si>
  <si>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</si>
  <si>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</si>
  <si>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</si>
  <si>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</si>
  <si>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</si>
  <si>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</si>
  <si>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</si>
  <si>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</si>
  <si>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</si>
  <si>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</si>
  <si>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</si>
  <si>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</si>
  <si>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</si>
  <si>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</si>
  <si>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</si>
  <si>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</si>
  <si>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</si>
  <si>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</si>
  <si>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</si>
  <si>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</si>
  <si>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</si>
  <si>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</si>
  <si>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</si>
  <si>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</si>
  <si>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</si>
  <si>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</si>
  <si>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</si>
  <si>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</si>
  <si>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</si>
  <si>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</si>
  <si>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</si>
  <si>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</si>
  <si>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</si>
  <si>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</si>
  <si>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</si>
  <si>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</si>
  <si>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</si>
  <si>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</si>
  <si>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</si>
  <si>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</si>
  <si>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</si>
  <si>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</si>
  <si>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</si>
  <si>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</si>
  <si>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</si>
  <si>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</si>
  <si>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</si>
  <si>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</si>
  <si>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</si>
  <si>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</si>
  <si>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</si>
  <si>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</si>
  <si>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</si>
  <si>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</si>
  <si>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</si>
  <si>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</si>
  <si>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</si>
  <si>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</si>
  <si>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</si>
  <si>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</si>
  <si>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</si>
  <si>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</si>
  <si>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</si>
  <si>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</si>
  <si>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</si>
  <si>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</si>
  <si>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</si>
  <si>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</si>
  <si>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</si>
  <si>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</si>
  <si>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</si>
  <si>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</si>
  <si>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</si>
  <si>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</si>
  <si>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</si>
  <si>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</si>
  <si>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</si>
  <si>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</si>
  <si>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</si>
  <si>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</si>
  <si>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</si>
  <si>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</si>
  <si>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</si>
  <si>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</si>
  <si>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</si>
  <si>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</si>
  <si>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</si>
  <si>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</si>
  <si>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</si>
  <si>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</si>
  <si>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</si>
  <si>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</si>
  <si>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</si>
  <si>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</si>
  <si>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</si>
  <si>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</si>
  <si>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</si>
  <si>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</si>
  <si>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</si>
  <si>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</si>
  <si>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</si>
  <si>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</si>
  <si>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</si>
  <si>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</si>
  <si>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</si>
  <si>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</si>
  <si>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</si>
  <si>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</si>
  <si>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</si>
  <si>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</si>
  <si>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</si>
  <si>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</si>
  <si>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</si>
  <si>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</si>
  <si>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</si>
  <si>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</si>
  <si>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</si>
  <si>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</si>
  <si>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</si>
  <si>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</si>
  <si>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</si>
  <si>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</si>
  <si>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</si>
  <si>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</si>
  <si>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</si>
  <si>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</si>
  <si>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</si>
  <si>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</si>
  <si>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</si>
  <si>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</si>
  <si>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</si>
  <si>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</si>
  <si>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</si>
  <si>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</si>
  <si>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</si>
  <si>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</si>
  <si>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</si>
  <si>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</si>
  <si>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</si>
  <si>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</si>
  <si>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</si>
  <si>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</si>
  <si>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</si>
  <si>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</si>
  <si>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</si>
  <si>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</si>
  <si>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</si>
  <si>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</si>
  <si>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</si>
  <si>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</si>
  <si>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</si>
  <si>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</si>
  <si>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</si>
  <si>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</si>
  <si>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</si>
  <si>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</si>
  <si>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</si>
  <si>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</si>
  <si>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</si>
  <si>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</si>
  <si>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</si>
  <si>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</si>
  <si>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</si>
  <si>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</si>
  <si>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</si>
  <si>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</si>
  <si>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</si>
  <si>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</si>
  <si>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</si>
  <si>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</si>
  <si>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</si>
  <si>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</si>
  <si>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</si>
  <si>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</si>
  <si>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</si>
  <si>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</si>
  <si>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</si>
  <si>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</si>
  <si>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</si>
  <si>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</si>
  <si>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</si>
  <si>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</si>
  <si>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</si>
  <si>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</si>
  <si>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</si>
  <si>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</si>
  <si>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</si>
  <si>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</si>
  <si>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</si>
  <si>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</si>
  <si>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</si>
  <si>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</si>
  <si>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</si>
  <si>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</si>
  <si>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</si>
  <si>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</si>
  <si>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</si>
  <si>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</si>
  <si>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</si>
  <si>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</si>
  <si>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</si>
  <si>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</si>
  <si>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</si>
  <si>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</si>
  <si>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</si>
  <si>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</si>
  <si>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</si>
  <si>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</si>
  <si>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</si>
  <si>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</si>
  <si>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</si>
  <si>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</si>
  <si>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</si>
  <si>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</si>
  <si>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</si>
  <si>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</si>
  <si>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</si>
  <si>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</si>
  <si>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</si>
  <si>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</si>
  <si>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</si>
  <si>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</si>
  <si>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</si>
  <si>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</si>
  <si>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</si>
  <si>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</si>
  <si>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</si>
  <si>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</si>
  <si>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</si>
  <si>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</si>
  <si>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</si>
  <si>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</si>
  <si>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</si>
  <si>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</si>
  <si>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</si>
  <si>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</si>
  <si>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</si>
  <si>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</si>
  <si>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</si>
  <si>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</si>
  <si>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</si>
  <si>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</si>
  <si>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</si>
  <si>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</si>
  <si>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</si>
  <si>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</si>
  <si>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</si>
  <si>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</si>
  <si>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</si>
  <si>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</si>
  <si>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</si>
  <si>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</si>
  <si>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</si>
  <si>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</si>
  <si>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</si>
  <si>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</si>
  <si>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</si>
  <si>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</si>
  <si>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</si>
  <si>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</si>
  <si>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</si>
  <si>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</si>
  <si>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</si>
  <si>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</si>
  <si>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</si>
  <si>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</si>
  <si>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</si>
  <si>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</si>
  <si>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</si>
  <si>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</si>
  <si>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</si>
  <si>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</si>
  <si>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</si>
  <si>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</si>
  <si>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</si>
  <si>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</si>
  <si>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</si>
  <si>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</si>
  <si>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</si>
  <si>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</si>
  <si>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</si>
  <si>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</si>
  <si>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</si>
  <si>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</si>
  <si>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</si>
  <si>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</si>
  <si>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</si>
  <si>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</si>
  <si>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</si>
  <si>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</si>
  <si>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</si>
  <si>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</si>
  <si>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</si>
  <si>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</si>
  <si>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</si>
  <si>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</si>
  <si>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</si>
  <si>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</si>
  <si>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</si>
  <si>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</si>
  <si>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</si>
  <si>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</si>
  <si>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</si>
  <si>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</si>
  <si>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</si>
  <si>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</si>
  <si>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</si>
  <si>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</si>
  <si>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</si>
  <si>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</si>
  <si>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</si>
  <si>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</si>
  <si>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</si>
  <si>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</si>
  <si>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</si>
  <si>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</si>
  <si>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</si>
  <si>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</si>
  <si>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</si>
  <si>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</si>
  <si>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</si>
  <si>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</si>
  <si>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</si>
  <si>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</si>
  <si>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</si>
  <si>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</si>
  <si>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</si>
  <si>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</si>
  <si>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</si>
  <si>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</si>
  <si>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</si>
  <si>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</si>
  <si>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</si>
  <si>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</si>
  <si>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</si>
  <si>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</si>
  <si>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</si>
  <si>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</si>
  <si>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</si>
  <si>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</si>
  <si>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</si>
  <si>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</si>
  <si>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</si>
  <si>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</si>
  <si>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</si>
  <si>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</si>
  <si>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</si>
  <si>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</si>
  <si>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</si>
  <si>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</si>
  <si>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</si>
  <si>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</si>
  <si>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</si>
  <si>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</si>
  <si>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</si>
  <si>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</si>
  <si>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</si>
  <si>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</si>
  <si>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</si>
  <si>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</si>
  <si>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</si>
  <si>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</si>
  <si>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</si>
  <si>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</si>
  <si>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</si>
  <si>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</si>
  <si>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</si>
  <si>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</si>
  <si>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</si>
  <si>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</si>
  <si>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</si>
  <si>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</si>
  <si>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</si>
  <si>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</si>
  <si>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</si>
  <si>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</si>
  <si>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</si>
  <si>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</si>
  <si>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</si>
  <si>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</si>
  <si>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</si>
  <si>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</si>
  <si>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</si>
  <si>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</si>
  <si>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</si>
  <si>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</si>
  <si>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</si>
  <si>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</si>
  <si>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</si>
  <si>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</si>
  <si>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</si>
  <si>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</si>
  <si>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</si>
  <si>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</si>
  <si>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</si>
  <si>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</si>
  <si>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</si>
  <si>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</si>
  <si>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</si>
  <si>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</si>
  <si>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</si>
  <si>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</si>
  <si>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</si>
  <si>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</si>
  <si>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</si>
  <si>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</si>
  <si>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</si>
  <si>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</si>
  <si>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</si>
  <si>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</si>
  <si>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</si>
  <si>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</si>
  <si>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</si>
  <si>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</si>
  <si>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</si>
  <si>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</si>
  <si>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</si>
  <si>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</si>
  <si>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</si>
  <si>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</si>
  <si>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</si>
  <si>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</si>
  <si>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</si>
  <si>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</si>
  <si>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</si>
  <si>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</si>
  <si>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</si>
  <si>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</si>
  <si>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</si>
  <si>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</si>
  <si>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</si>
  <si>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</si>
  <si>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</si>
  <si>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</si>
  <si>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</si>
  <si>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</si>
  <si>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</si>
  <si>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</si>
  <si>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</si>
  <si>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</si>
  <si>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</si>
  <si>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</si>
  <si>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</si>
  <si>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</si>
  <si>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</si>
  <si>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</si>
  <si>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</si>
  <si>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</si>
  <si>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</si>
  <si>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</si>
  <si>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</si>
  <si>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</si>
  <si>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</si>
  <si>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</si>
  <si>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</si>
  <si>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</si>
  <si>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</si>
  <si>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</si>
  <si>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</si>
  <si>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</si>
  <si>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</si>
  <si>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</si>
  <si>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</si>
  <si>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</si>
  <si>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</si>
  <si>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</si>
  <si>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</si>
  <si>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</si>
  <si>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</si>
  <si>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</si>
  <si>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</si>
  <si>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</si>
  <si>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</si>
  <si>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</si>
  <si>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</si>
  <si>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</si>
  <si>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</si>
  <si>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</si>
  <si>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</si>
  <si>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</si>
  <si>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</si>
  <si>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</si>
  <si>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</si>
  <si>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</si>
  <si>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</si>
  <si>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</si>
  <si>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</si>
  <si>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</si>
  <si>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</si>
  <si>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</si>
  <si>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</si>
  <si>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</si>
  <si>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</si>
  <si>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</si>
  <si>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</si>
  <si>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</si>
  <si>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</si>
  <si>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</si>
  <si>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</si>
  <si>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</si>
  <si>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</si>
  <si>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</si>
  <si>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</si>
  <si>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</si>
  <si>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</si>
  <si>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</si>
  <si>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</si>
  <si>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</si>
  <si>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</si>
  <si>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</si>
  <si>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</si>
  <si>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</si>
  <si>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</si>
  <si>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</si>
  <si>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</si>
  <si>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</si>
  <si>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</si>
  <si>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</si>
  <si>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</si>
  <si>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</si>
  <si>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</si>
  <si>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</si>
  <si>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</si>
  <si>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</si>
  <si>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</si>
  <si>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</si>
  <si>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</si>
  <si>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</si>
  <si>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</si>
  <si>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</si>
  <si>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</si>
  <si>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</si>
  <si>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</si>
  <si>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</si>
  <si>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</si>
  <si>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</si>
  <si>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</si>
  <si>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</si>
  <si>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</si>
  <si>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</si>
  <si>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</si>
  <si>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</si>
  <si>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</si>
  <si>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</si>
  <si>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</si>
  <si>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</si>
  <si>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</si>
  <si>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</si>
  <si>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</si>
  <si>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</si>
  <si>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</si>
  <si>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</si>
  <si>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</si>
  <si>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</si>
  <si>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</si>
  <si>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</si>
  <si>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</si>
  <si>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</si>
  <si>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</si>
  <si>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</si>
  <si>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</si>
  <si>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</si>
  <si>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</si>
  <si>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</si>
  <si>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</si>
  <si>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</si>
  <si>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</si>
  <si>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</si>
  <si>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</si>
  <si>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</si>
  <si>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</si>
  <si>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</si>
  <si>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</si>
  <si>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</si>
  <si>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</si>
  <si>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</si>
  <si>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</si>
  <si>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</si>
  <si>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</si>
  <si>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</si>
  <si>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</si>
  <si>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</si>
  <si>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</si>
  <si>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</si>
  <si>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</si>
  <si>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</si>
  <si>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</si>
  <si>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</si>
  <si>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</si>
  <si>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</si>
  <si>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</si>
  <si>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</si>
  <si>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</si>
  <si>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</si>
  <si>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</si>
  <si>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</si>
  <si>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</si>
  <si>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</si>
  <si>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</si>
  <si>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</si>
  <si>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</si>
  <si>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</si>
  <si>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</si>
  <si>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</si>
  <si>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</si>
  <si>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</si>
  <si>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</si>
  <si>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</si>
  <si>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</si>
  <si>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</si>
  <si>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</si>
  <si>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</si>
  <si>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</si>
  <si>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</si>
  <si>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</si>
  <si>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</si>
  <si>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</si>
  <si>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</si>
  <si>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</si>
  <si>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</si>
  <si>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</si>
  <si>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</si>
  <si>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</si>
  <si>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</si>
  <si>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</si>
  <si>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</si>
  <si>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</si>
  <si>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</si>
  <si>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</si>
  <si>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</si>
  <si>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</si>
  <si>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</si>
  <si>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</si>
  <si>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</si>
  <si>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</si>
  <si>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</si>
  <si>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</si>
  <si>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</si>
  <si>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</si>
  <si>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</si>
  <si>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</si>
  <si>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</si>
  <si>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</si>
  <si>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</si>
  <si>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</si>
  <si>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</si>
  <si>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</si>
  <si>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</si>
  <si>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</si>
  <si>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</si>
  <si>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</si>
  <si>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</si>
  <si>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</si>
  <si>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</si>
  <si>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</si>
  <si>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</si>
  <si>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</si>
  <si>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</si>
  <si>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</si>
  <si>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</si>
  <si>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</si>
  <si>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</si>
  <si>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</si>
  <si>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</si>
  <si>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</si>
  <si>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</si>
  <si>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</si>
  <si>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</si>
  <si>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</si>
  <si>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</si>
  <si>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</si>
  <si>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</si>
  <si>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</si>
  <si>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</si>
  <si>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</si>
  <si>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</si>
  <si>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</si>
  <si>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</si>
  <si>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</si>
  <si>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</si>
  <si>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</si>
  <si>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</si>
  <si>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</si>
  <si>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</si>
  <si>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</si>
  <si>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</si>
  <si>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</si>
  <si>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</si>
  <si>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</si>
  <si>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</si>
  <si>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</si>
  <si>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</si>
  <si>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</si>
  <si>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</si>
  <si>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</si>
  <si>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</si>
  <si>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</si>
  <si>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</si>
  <si>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</si>
  <si>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</si>
  <si>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</si>
  <si>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</si>
  <si>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</si>
  <si>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</si>
  <si>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</si>
  <si>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</si>
  <si>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</si>
  <si>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</si>
  <si>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</si>
  <si>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</si>
  <si>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</si>
  <si>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</si>
  <si>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</si>
  <si>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</si>
  <si>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</si>
  <si>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</si>
  <si>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</si>
  <si>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</si>
  <si>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</si>
  <si>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</si>
  <si>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</si>
  <si>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</si>
  <si>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</si>
  <si>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</si>
  <si>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</si>
  <si>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</si>
  <si>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</si>
  <si>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</si>
  <si>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</si>
  <si>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</si>
  <si>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</si>
  <si>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</si>
  <si>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</si>
  <si>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</si>
  <si>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</si>
  <si>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</si>
  <si>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</si>
  <si>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</si>
  <si>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</si>
  <si>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</si>
  <si>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</si>
  <si>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</si>
  <si>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</si>
  <si>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</si>
  <si>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</si>
  <si>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</si>
  <si>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</si>
  <si>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</si>
  <si>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</si>
  <si>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</si>
  <si>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</si>
  <si>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</si>
  <si>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</si>
  <si>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</si>
  <si>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</si>
  <si>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</si>
  <si>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</si>
  <si>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</si>
  <si>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</si>
  <si>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</si>
  <si>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</si>
  <si>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</si>
  <si>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</si>
  <si>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</si>
  <si>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</si>
  <si>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</si>
  <si>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</si>
  <si>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</si>
  <si>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</si>
  <si>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</si>
  <si>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</si>
  <si>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</si>
  <si>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</si>
  <si>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</si>
  <si>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</si>
  <si>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</si>
  <si>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</si>
  <si>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</si>
  <si>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</si>
  <si>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</si>
  <si>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</si>
  <si>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</si>
  <si>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</si>
  <si>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</si>
  <si>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</si>
  <si>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</si>
  <si>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</si>
  <si>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</si>
  <si>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</si>
  <si>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</si>
  <si>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</si>
  <si>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</si>
  <si>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</si>
  <si>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</si>
  <si>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</si>
  <si>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</si>
  <si>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</si>
  <si>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</si>
  <si>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</si>
  <si>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</si>
  <si>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</si>
  <si>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</si>
  <si>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</si>
  <si>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</si>
  <si>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</si>
  <si>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</si>
  <si>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</si>
  <si>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</si>
  <si>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</si>
  <si>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</si>
  <si>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</si>
  <si>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</si>
  <si>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</si>
  <si>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</si>
  <si>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</si>
  <si>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</si>
  <si>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</si>
  <si>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</si>
  <si>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</si>
  <si>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</si>
  <si>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</si>
  <si>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</si>
  <si>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</si>
  <si>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</si>
  <si>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</si>
  <si>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</si>
  <si>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</si>
  <si>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</si>
  <si>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</si>
  <si>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</si>
  <si>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</si>
  <si>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</si>
  <si>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</si>
  <si>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</si>
  <si>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</si>
  <si>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</si>
  <si>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</si>
  <si>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</si>
  <si>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</si>
  <si>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</si>
  <si>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</si>
  <si>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</si>
  <si>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</si>
  <si>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</si>
  <si>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</si>
  <si>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</si>
  <si>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</si>
  <si>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</si>
  <si>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</si>
  <si>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</si>
  <si>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</si>
  <si>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</si>
  <si>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</si>
  <si>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</si>
  <si>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</si>
  <si>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</si>
  <si>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</si>
  <si>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</si>
  <si>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</si>
  <si>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</si>
  <si>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</si>
  <si>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</si>
  <si>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</si>
  <si>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</si>
  <si>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</si>
  <si>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</si>
  <si>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</si>
  <si>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</si>
  <si>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</si>
  <si>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</si>
  <si>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</si>
  <si>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</si>
  <si>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</si>
  <si>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</si>
  <si>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</si>
  <si>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</si>
  <si>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</si>
  <si>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</si>
  <si>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</si>
  <si>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</si>
  <si>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</si>
  <si>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</si>
  <si>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</si>
  <si>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</si>
  <si>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</si>
  <si>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</si>
  <si>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</si>
  <si>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</si>
  <si>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</si>
  <si>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</si>
  <si>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</si>
  <si>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</si>
  <si>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</si>
  <si>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</si>
  <si>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</si>
  <si>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</si>
  <si>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</si>
  <si>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</si>
  <si>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</si>
  <si>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</si>
  <si>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</si>
  <si>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</si>
  <si>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</si>
  <si>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</si>
  <si>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</si>
  <si>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</si>
  <si>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</si>
  <si>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</si>
  <si>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</si>
  <si>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</si>
  <si>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</si>
  <si>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</si>
  <si>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</si>
  <si>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</si>
  <si>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</si>
  <si>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</si>
  <si>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</si>
  <si>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</si>
  <si>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</si>
  <si>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</si>
  <si>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</si>
  <si>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</si>
  <si>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</si>
  <si>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</si>
  <si>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</si>
  <si>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</si>
  <si>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</si>
  <si>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</si>
  <si>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</si>
  <si>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</si>
  <si>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</si>
  <si>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</si>
  <si>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</si>
  <si>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</si>
  <si>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</si>
  <si>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</si>
  <si>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</si>
  <si>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</si>
  <si>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</si>
  <si>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</si>
  <si>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</si>
  <si>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</si>
  <si>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</si>
  <si>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</si>
  <si>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</si>
  <si>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</si>
  <si>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</si>
  <si>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</si>
  <si>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</si>
  <si>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</si>
  <si>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</si>
  <si>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</si>
  <si>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</si>
  <si>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</si>
  <si>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</si>
  <si>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</si>
  <si>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</si>
  <si>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</si>
  <si>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</si>
  <si>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</si>
  <si>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</si>
  <si>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</si>
  <si>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</si>
  <si>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</si>
  <si>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</si>
  <si>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</si>
  <si>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</si>
  <si>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</si>
  <si>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</si>
  <si>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</si>
  <si>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</si>
  <si>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</si>
  <si>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</si>
  <si>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</si>
  <si>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</si>
  <si>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</si>
  <si>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</si>
  <si>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</si>
  <si>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</si>
  <si>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</si>
  <si>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</si>
  <si>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</si>
  <si>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</si>
  <si>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</si>
  <si>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</si>
  <si>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</si>
  <si>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</si>
  <si>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</si>
  <si>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</si>
  <si>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</si>
  <si>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</si>
  <si>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</si>
  <si>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</si>
  <si>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</si>
  <si>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</si>
  <si>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</si>
  <si>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</si>
  <si>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</si>
  <si>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</si>
  <si>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</si>
  <si>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</si>
  <si>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</si>
  <si>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</si>
  <si>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</si>
  <si>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</si>
  <si>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</si>
  <si>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</si>
  <si>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</si>
  <si>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</si>
  <si>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</si>
  <si>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</si>
  <si>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</si>
  <si>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</si>
  <si>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</si>
  <si>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</si>
  <si>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</si>
  <si>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</si>
  <si>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</si>
  <si>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</si>
  <si>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</si>
  <si>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</si>
  <si>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</si>
  <si>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</si>
  <si>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</si>
  <si>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</si>
  <si>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</si>
  <si>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</si>
  <si>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</si>
  <si>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</si>
  <si>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</si>
  <si>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</si>
  <si>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</si>
  <si>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</si>
  <si>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</si>
  <si>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</si>
  <si>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</si>
  <si>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</si>
  <si>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</si>
  <si>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</si>
  <si>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</si>
  <si>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</si>
  <si>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</si>
  <si>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</si>
  <si>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</si>
  <si>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</si>
  <si>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</si>
  <si>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</si>
  <si>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</si>
  <si>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</si>
  <si>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</si>
  <si>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</si>
  <si>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</si>
  <si>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</si>
  <si>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</si>
  <si>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</si>
  <si>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</si>
  <si>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</si>
  <si>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</si>
  <si>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</si>
  <si>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</si>
  <si>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</si>
  <si>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</si>
  <si>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</si>
  <si>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</si>
  <si>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</si>
  <si>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</si>
  <si>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</si>
  <si>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</si>
  <si>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</si>
  <si>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</si>
  <si>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</si>
  <si>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</si>
  <si>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</si>
  <si>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</si>
  <si>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</si>
  <si>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</si>
  <si>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</si>
  <si>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</si>
  <si>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</si>
  <si>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</si>
  <si>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</si>
  <si>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</si>
  <si>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</si>
  <si>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</si>
  <si>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</si>
  <si>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</si>
  <si>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</si>
  <si>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</si>
  <si>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</si>
  <si>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</si>
  <si>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</si>
  <si>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</si>
  <si>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</si>
  <si>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</si>
  <si>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</si>
  <si>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</si>
  <si>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</si>
  <si>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</si>
  <si>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</si>
  <si>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</si>
  <si>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</si>
  <si>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</si>
  <si>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</si>
  <si>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</si>
  <si>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</si>
  <si>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</si>
  <si>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</si>
  <si>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</si>
  <si>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</si>
  <si>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</si>
  <si>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</si>
  <si>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</si>
  <si>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</si>
  <si>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</si>
  <si>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</si>
  <si>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</si>
  <si>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</si>
  <si>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</si>
  <si>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</si>
  <si>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</si>
  <si>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</si>
  <si>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</si>
  <si>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</si>
  <si>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</si>
  <si>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</si>
  <si>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</si>
  <si>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</si>
  <si>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</si>
  <si>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</si>
  <si>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</si>
  <si>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</si>
  <si>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</si>
  <si>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</si>
  <si>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</si>
  <si>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</si>
  <si>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</si>
  <si>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</si>
  <si>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</si>
  <si>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</si>
  <si>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</si>
  <si>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</si>
  <si>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</si>
  <si>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</si>
  <si>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</si>
  <si>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</si>
  <si>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</si>
  <si>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</si>
  <si>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</si>
  <si>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</si>
  <si>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</si>
  <si>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</si>
  <si>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</si>
  <si>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</si>
  <si>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</si>
  <si>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</si>
  <si>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</si>
  <si>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</si>
  <si>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</si>
  <si>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</si>
  <si>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</si>
  <si>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</si>
  <si>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</si>
  <si>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</si>
  <si>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</si>
  <si>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</si>
  <si>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</si>
  <si>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</si>
  <si>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</si>
  <si>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</si>
  <si>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</si>
  <si>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</si>
  <si>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</si>
  <si>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</si>
  <si>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</si>
  <si>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</si>
  <si>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</si>
  <si>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</si>
  <si>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</si>
  <si>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</si>
  <si>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</si>
  <si>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</si>
  <si>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</si>
  <si>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</si>
  <si>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</si>
  <si>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</si>
  <si>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</si>
  <si>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</si>
  <si>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</si>
  <si>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</si>
  <si>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</si>
  <si>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</si>
  <si>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</si>
  <si>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</si>
  <si>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</si>
  <si>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</si>
  <si>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</si>
  <si>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</si>
  <si>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</si>
  <si>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</si>
  <si>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</si>
  <si>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</si>
  <si>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</si>
  <si>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</si>
  <si>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</si>
  <si>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</si>
  <si>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</si>
  <si>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</si>
  <si>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</si>
  <si>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</si>
  <si>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</si>
  <si>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</si>
  <si>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</si>
  <si>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</si>
  <si>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</si>
  <si>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</si>
  <si>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</si>
  <si>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</si>
  <si>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</si>
  <si>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</si>
  <si>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</si>
  <si>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</si>
  <si>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</si>
  <si>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</si>
  <si>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</si>
  <si>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</si>
  <si>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</si>
  <si>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</si>
  <si>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</si>
  <si>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</si>
  <si>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</si>
  <si>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</si>
  <si>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</si>
  <si>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</si>
  <si>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</si>
  <si>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</si>
  <si>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</si>
  <si>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</si>
  <si>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</si>
  <si>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</si>
  <si>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</si>
  <si>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</si>
  <si>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</si>
  <si>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</si>
  <si>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</si>
  <si>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</si>
  <si>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</si>
  <si>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</si>
  <si>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</si>
  <si>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</si>
  <si>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</si>
  <si>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</si>
  <si>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</si>
  <si>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</si>
  <si>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</si>
  <si>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</si>
  <si>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</si>
  <si>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</si>
  <si>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</si>
  <si>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</si>
  <si>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</si>
  <si>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</si>
  <si>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</si>
  <si>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</si>
  <si>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</si>
  <si>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</si>
  <si>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</si>
  <si>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</si>
  <si>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</si>
  <si>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</si>
  <si>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</si>
  <si>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</si>
  <si>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</si>
  <si>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</si>
  <si>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</si>
  <si>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</si>
  <si>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</si>
  <si>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</si>
  <si>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</si>
  <si>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</si>
  <si>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</si>
  <si>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</si>
  <si>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</si>
  <si>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</si>
  <si>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</si>
  <si>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</si>
  <si>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</si>
  <si>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</si>
  <si>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</si>
  <si>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</si>
  <si>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</si>
  <si>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</si>
  <si>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</si>
  <si>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</si>
  <si>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</si>
  <si>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</si>
  <si>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</si>
  <si>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</si>
  <si>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</si>
  <si>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</si>
  <si>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</si>
  <si>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</si>
  <si>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</si>
  <si>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</si>
  <si>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</si>
  <si>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</si>
  <si>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</si>
  <si>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</si>
  <si>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</si>
  <si>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</si>
  <si>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</si>
  <si>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</si>
  <si>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</si>
  <si>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</si>
  <si>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</si>
  <si>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</si>
  <si>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</si>
  <si>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</si>
  <si>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</si>
  <si>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</si>
  <si>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</si>
  <si>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</si>
  <si>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</si>
  <si>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</si>
  <si>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</si>
  <si>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</si>
  <si>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</si>
  <si>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</si>
  <si>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</si>
  <si>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</si>
  <si>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</si>
  <si>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</si>
  <si>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</si>
  <si>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</si>
  <si>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</si>
  <si>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</si>
  <si>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</si>
  <si>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</si>
  <si>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</si>
  <si>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</si>
  <si>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</si>
  <si>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</si>
  <si>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</si>
  <si>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</si>
  <si>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</si>
  <si>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</si>
  <si>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</si>
  <si>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</si>
  <si>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</si>
  <si>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</si>
  <si>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</si>
  <si>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</si>
  <si>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</si>
  <si>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</si>
  <si>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</si>
  <si>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</si>
  <si>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</si>
  <si>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</si>
  <si>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</si>
  <si>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</si>
  <si>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</si>
  <si>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</si>
  <si>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</si>
  <si>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</si>
  <si>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</si>
  <si>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</si>
  <si>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</si>
  <si>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</si>
  <si>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</si>
  <si>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</si>
  <si>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</si>
  <si>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</si>
  <si>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</si>
  <si>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</si>
  <si>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</si>
  <si>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</si>
  <si>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</si>
  <si>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</si>
  <si>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</si>
  <si>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</si>
  <si>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</si>
  <si>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</si>
  <si>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</si>
  <si>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</si>
  <si>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</si>
  <si>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</si>
  <si>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</si>
  <si>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</si>
  <si>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</si>
  <si>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</si>
  <si>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</si>
  <si>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</si>
  <si>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</si>
  <si>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</si>
  <si>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</si>
  <si>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</si>
  <si>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</si>
  <si>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</si>
  <si>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</si>
  <si>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</si>
  <si>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</si>
  <si>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</si>
  <si>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</si>
  <si>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</si>
  <si>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</si>
  <si>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</si>
  <si>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</si>
  <si>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</si>
  <si>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</si>
  <si>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</si>
  <si>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</si>
  <si>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</si>
  <si>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</si>
  <si>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</si>
  <si>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</si>
  <si>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</si>
  <si>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</si>
  <si>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</si>
  <si>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</si>
  <si>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</si>
  <si>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</si>
  <si>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</si>
  <si>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</si>
  <si>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</si>
  <si>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</si>
  <si>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</si>
  <si>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</si>
  <si>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</si>
  <si>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</si>
  <si>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</si>
  <si>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</si>
  <si>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</si>
  <si>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</si>
  <si>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</si>
  <si>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</si>
  <si>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</si>
  <si>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</si>
  <si>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</si>
  <si>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</si>
  <si>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</si>
  <si>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</si>
  <si>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</si>
  <si>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</si>
  <si>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</si>
  <si>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</si>
  <si>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</si>
  <si>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</si>
  <si>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</si>
  <si>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</si>
  <si>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</si>
  <si>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</si>
  <si>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</si>
  <si>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</si>
  <si>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</si>
  <si>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</si>
  <si>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</si>
  <si>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</si>
  <si>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</si>
  <si>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</si>
  <si>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</si>
  <si>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</si>
  <si>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</si>
  <si>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</si>
  <si>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</si>
  <si>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</si>
  <si>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</si>
  <si>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</si>
  <si>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</si>
  <si>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</si>
  <si>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</si>
  <si>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</si>
  <si>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</si>
  <si>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</si>
  <si>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</si>
  <si>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</si>
  <si>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</si>
  <si>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</si>
  <si>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</si>
  <si>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</si>
  <si>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</si>
  <si>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</si>
  <si>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</si>
  <si>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</si>
  <si>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</si>
  <si>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</si>
  <si>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</si>
  <si>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</si>
  <si>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</si>
  <si>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</si>
  <si>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</si>
  <si>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</si>
  <si>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</si>
  <si>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</si>
  <si>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</si>
  <si>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</si>
  <si>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</si>
  <si>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</si>
  <si>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</si>
  <si>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</si>
  <si>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</si>
  <si>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</si>
  <si>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</si>
  <si>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</si>
  <si>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</si>
  <si>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</si>
  <si>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</si>
  <si>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</si>
  <si>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</si>
  <si>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</si>
  <si>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</si>
  <si>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</si>
  <si>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</si>
  <si>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</si>
  <si>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</si>
  <si>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</si>
  <si>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</si>
  <si>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</si>
  <si>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</si>
  <si>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</si>
  <si>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</si>
  <si>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</si>
  <si>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</si>
  <si>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</si>
  <si>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</si>
  <si>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</si>
  <si>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</si>
  <si>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</si>
  <si>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</si>
  <si>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</si>
  <si>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</si>
  <si>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</si>
  <si>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</si>
  <si>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</si>
  <si>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</si>
  <si>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</si>
  <si>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</si>
  <si>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</si>
  <si>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</si>
  <si>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</si>
  <si>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</si>
  <si>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</si>
  <si>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</si>
  <si>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</si>
  <si>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</si>
  <si>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</si>
  <si>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</si>
  <si>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</si>
  <si>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</si>
  <si>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</si>
  <si>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</si>
  <si>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</si>
  <si>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</si>
  <si>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</si>
  <si>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</si>
  <si>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</si>
  <si>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</si>
  <si>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</si>
  <si>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</si>
  <si>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</si>
  <si>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</si>
  <si>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</si>
  <si>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</si>
  <si>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</si>
  <si>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</si>
  <si>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</si>
  <si>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</si>
  <si>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</si>
  <si>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</si>
  <si>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</si>
  <si>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</si>
  <si>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</si>
  <si>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</si>
  <si>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</si>
  <si>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</si>
  <si>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</si>
  <si>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</si>
  <si>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</si>
  <si>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</si>
  <si>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</si>
  <si>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</si>
  <si>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</si>
  <si>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</si>
  <si>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</si>
  <si>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</si>
  <si>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</si>
  <si>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</si>
  <si>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</si>
  <si>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</si>
  <si>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</si>
  <si>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</si>
  <si>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</si>
  <si>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</si>
  <si>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</si>
  <si>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</si>
  <si>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</si>
  <si>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</si>
  <si>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</si>
  <si>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</si>
  <si>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</si>
  <si>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</si>
  <si>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</si>
  <si>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</si>
  <si>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</si>
  <si>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</si>
  <si>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</si>
  <si>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</si>
  <si>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</si>
  <si>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</si>
  <si>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</si>
  <si>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</si>
  <si>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</si>
  <si>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</si>
  <si>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</si>
  <si>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</si>
  <si>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</si>
  <si>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</si>
  <si>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</si>
  <si>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</si>
  <si>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</si>
  <si>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</si>
  <si>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</si>
  <si>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</si>
  <si>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</si>
  <si>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</si>
  <si>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</si>
  <si>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</si>
  <si>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</si>
  <si>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</si>
  <si>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</si>
  <si>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</si>
  <si>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</si>
  <si>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</si>
  <si>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</si>
  <si>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</si>
  <si>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</si>
  <si>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</si>
  <si>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</si>
  <si>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</si>
  <si>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</si>
  <si>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</si>
  <si>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</si>
  <si>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</si>
  <si>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</si>
  <si>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</si>
  <si>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</si>
  <si>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</si>
  <si>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</si>
  <si>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</si>
  <si>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</si>
  <si>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</si>
  <si>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</si>
  <si>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</si>
  <si>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</si>
  <si>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</si>
  <si>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</si>
  <si>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</si>
  <si>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</si>
  <si>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</si>
  <si>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</si>
  <si>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</si>
  <si>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</si>
  <si>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</si>
  <si>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</si>
  <si>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</si>
  <si>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</si>
  <si>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</si>
  <si>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</si>
  <si>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</si>
  <si>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</si>
  <si>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</si>
  <si>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</si>
  <si>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</si>
  <si>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</si>
  <si>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</si>
  <si>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</si>
  <si>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</si>
  <si>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</si>
  <si>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</si>
  <si>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</si>
  <si>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</si>
  <si>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</si>
  <si>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</si>
  <si>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</si>
  <si>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</si>
  <si>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</si>
  <si>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</si>
  <si>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</si>
  <si>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</si>
  <si>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</si>
  <si>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</si>
  <si>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</si>
  <si>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</si>
  <si>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</si>
  <si>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</si>
  <si>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</si>
  <si>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</si>
  <si>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</si>
  <si>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</si>
  <si>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</si>
  <si>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</si>
  <si>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</si>
  <si>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</si>
  <si>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</si>
  <si>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</si>
  <si>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</si>
  <si>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</si>
  <si>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</si>
  <si>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</si>
  <si>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</si>
  <si>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</si>
  <si>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</si>
  <si>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</si>
  <si>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</si>
  <si>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</si>
  <si>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</si>
  <si>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</si>
  <si>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</si>
  <si>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</si>
  <si>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</si>
  <si>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</si>
  <si>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</si>
  <si>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</si>
  <si>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</si>
  <si>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</si>
  <si>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</si>
  <si>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</si>
  <si>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</si>
  <si>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</si>
  <si>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</si>
  <si>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</si>
  <si>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</si>
  <si>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</si>
  <si>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</si>
  <si>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</si>
  <si>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</si>
  <si>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</si>
  <si>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</si>
  <si>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</si>
  <si>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</si>
  <si>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</si>
  <si>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</si>
  <si>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</si>
  <si>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</si>
  <si>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</si>
  <si>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</si>
  <si>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</si>
  <si>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</si>
  <si>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</si>
  <si>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</si>
  <si>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</si>
  <si>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</si>
  <si>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</si>
  <si>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</si>
  <si>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</si>
  <si>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</si>
  <si>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</si>
  <si>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</si>
  <si>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</si>
  <si>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</si>
  <si>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</si>
  <si>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</si>
  <si>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</si>
  <si>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</si>
  <si>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</si>
  <si>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</si>
  <si>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</si>
  <si>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</si>
  <si>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</si>
  <si>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</si>
  <si>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</si>
  <si>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</si>
  <si>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</si>
  <si>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</si>
  <si>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</si>
  <si>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</si>
  <si>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</si>
  <si>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</si>
  <si>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</si>
  <si>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</si>
  <si>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</si>
  <si>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</si>
  <si>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</si>
  <si>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</si>
  <si>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</si>
  <si>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</si>
  <si>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</si>
  <si>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</si>
  <si>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</si>
  <si>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</si>
  <si>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</si>
  <si>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</si>
  <si>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</si>
  <si>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</si>
  <si>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</si>
  <si>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</si>
  <si>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</si>
  <si>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</si>
  <si>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</si>
  <si>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</si>
  <si>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</si>
  <si>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</si>
  <si>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</si>
  <si>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</si>
  <si>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</si>
  <si>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</si>
  <si>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</si>
  <si>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</si>
  <si>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</si>
  <si>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</si>
  <si>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</si>
  <si>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</si>
  <si>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</si>
  <si>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</si>
  <si>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</si>
  <si>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</si>
  <si>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</si>
  <si>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</si>
  <si>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</si>
  <si>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</si>
  <si>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</si>
  <si>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</si>
  <si>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</si>
  <si>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</si>
  <si>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</si>
  <si>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</si>
  <si>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</si>
  <si>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</si>
  <si>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</si>
  <si>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</si>
  <si>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</si>
  <si>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</si>
  <si>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</si>
  <si>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</si>
  <si>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</si>
  <si>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</si>
  <si>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</si>
  <si>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</si>
  <si>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</si>
  <si>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</si>
  <si>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</si>
  <si>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</si>
  <si>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</si>
  <si>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</si>
  <si>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</si>
  <si>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</si>
  <si>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</si>
  <si>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</si>
  <si>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</si>
  <si>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</si>
  <si>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</si>
  <si>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</si>
  <si>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</si>
  <si>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</si>
  <si>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</si>
  <si>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</si>
  <si>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</si>
  <si>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</si>
  <si>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</si>
  <si>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</si>
  <si>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</si>
  <si>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</si>
  <si>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</si>
  <si>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</si>
  <si>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</si>
  <si>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</si>
  <si>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</si>
  <si>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</si>
  <si>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</si>
  <si>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</si>
  <si>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</si>
  <si>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</si>
  <si>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</si>
  <si>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</si>
  <si>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</si>
  <si>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</si>
  <si>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</si>
  <si>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</si>
  <si>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</si>
  <si>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</si>
  <si>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</si>
  <si>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</si>
  <si>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</si>
  <si>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</si>
  <si>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</si>
  <si>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</si>
  <si>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</si>
  <si>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</si>
  <si>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</si>
  <si>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</si>
  <si>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</si>
  <si>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</si>
  <si>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</si>
  <si>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</si>
  <si>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</si>
  <si>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</si>
  <si>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</si>
  <si>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</si>
  <si>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</si>
  <si>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</si>
  <si>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</si>
  <si>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</si>
  <si>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</si>
  <si>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</si>
  <si>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</si>
  <si>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</si>
  <si>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</si>
  <si>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</si>
  <si>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</si>
  <si>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</si>
  <si>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</si>
  <si>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</si>
  <si>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</si>
  <si>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</si>
  <si>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</si>
  <si>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</si>
  <si>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</si>
  <si>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</si>
  <si>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</si>
  <si>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</si>
  <si>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</si>
  <si>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</si>
  <si>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</si>
  <si>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</si>
  <si>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</si>
  <si>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</si>
  <si>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</si>
  <si>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</si>
  <si>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</si>
  <si>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</si>
  <si>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</si>
  <si>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</si>
  <si>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</si>
  <si>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</si>
  <si>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</si>
  <si>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</si>
  <si>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</si>
  <si>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</si>
  <si>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</si>
  <si>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</si>
  <si>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</si>
  <si>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</si>
  <si>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</si>
  <si>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</si>
  <si>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</si>
  <si>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</si>
  <si>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</si>
  <si>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</si>
  <si>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</si>
  <si>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</si>
  <si>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</si>
  <si>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</si>
  <si>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</si>
  <si>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</si>
  <si>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</si>
  <si>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</si>
  <si>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</si>
  <si>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</si>
  <si>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</si>
  <si>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</si>
  <si>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</si>
  <si>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</si>
  <si>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</si>
  <si>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</si>
  <si>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</si>
  <si>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</si>
  <si>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</si>
  <si>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</si>
  <si>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</si>
  <si>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</si>
  <si>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</si>
  <si>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</si>
  <si>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</si>
  <si>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</si>
  <si>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</si>
  <si>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</si>
  <si>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</si>
  <si>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</si>
  <si>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</si>
  <si>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</si>
  <si>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</si>
  <si>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</si>
  <si>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</si>
  <si>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</si>
  <si>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</si>
  <si>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</si>
  <si>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</si>
  <si>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</si>
  <si>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</si>
  <si>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</si>
  <si>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</si>
  <si>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</si>
  <si>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</si>
  <si>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</si>
  <si>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</si>
  <si>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</si>
  <si>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</si>
  <si>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</si>
  <si>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</si>
  <si>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</si>
  <si>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</si>
  <si>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</si>
  <si>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</si>
  <si>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</si>
  <si>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</si>
  <si>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</si>
  <si>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</si>
  <si>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</si>
  <si>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</si>
  <si>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</si>
  <si>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</si>
  <si>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</si>
  <si>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</si>
  <si>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</si>
  <si>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</si>
  <si>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</si>
  <si>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</si>
  <si>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</si>
  <si>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</si>
  <si>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</si>
  <si>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</si>
  <si>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</si>
  <si>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</si>
  <si>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</si>
  <si>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</si>
  <si>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</si>
  <si>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</si>
  <si>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</si>
  <si>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</si>
  <si>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</si>
  <si>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</si>
  <si>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</si>
  <si>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</si>
  <si>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</si>
  <si>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</si>
  <si>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</si>
  <si>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</si>
  <si>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</si>
  <si>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</si>
  <si>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</si>
  <si>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</si>
  <si>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</si>
  <si>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</si>
  <si>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</si>
  <si>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</si>
  <si>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</si>
  <si>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</si>
  <si>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</si>
  <si>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</si>
  <si>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</si>
  <si>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</si>
  <si>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</si>
  <si>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</si>
  <si>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</si>
  <si>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</si>
  <si>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</si>
  <si>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</si>
  <si>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</si>
  <si>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</si>
  <si>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</si>
  <si>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</si>
  <si>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</si>
  <si>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</si>
  <si>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</si>
  <si>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</si>
  <si>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</si>
  <si>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</si>
  <si>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</si>
  <si>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</si>
  <si>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</si>
  <si>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</si>
  <si>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</si>
  <si>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</si>
  <si>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</si>
  <si>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</si>
  <si>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</si>
  <si>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</si>
  <si>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</si>
  <si>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</si>
  <si>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</si>
  <si>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</si>
  <si>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</si>
  <si>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</si>
  <si>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</si>
  <si>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</si>
  <si>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</si>
  <si>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</si>
  <si>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</si>
  <si>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</si>
  <si>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</si>
  <si>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</si>
  <si>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</si>
  <si>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</si>
  <si>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</si>
  <si>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</si>
  <si>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</si>
  <si>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</si>
  <si>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</si>
  <si>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</si>
  <si>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</si>
  <si>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</si>
  <si>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</si>
  <si>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</si>
  <si>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</si>
  <si>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</si>
  <si>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</si>
  <si>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</si>
  <si>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</si>
  <si>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</si>
  <si>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</si>
  <si>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</si>
  <si>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</si>
  <si>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</si>
  <si>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</si>
  <si>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</si>
  <si>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</si>
  <si>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</si>
  <si>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</si>
  <si>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</si>
  <si>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</si>
  <si>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</si>
  <si>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</si>
  <si>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</si>
  <si>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</si>
  <si>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</si>
  <si>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</si>
  <si>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</si>
  <si>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</si>
  <si>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</si>
  <si>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</si>
  <si>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</si>
  <si>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</si>
  <si>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</si>
  <si>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</si>
  <si>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</si>
  <si>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</si>
  <si>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</si>
  <si>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</si>
  <si>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</si>
  <si>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</si>
  <si>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</si>
  <si>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</si>
  <si>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</si>
  <si>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</si>
  <si>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</si>
  <si>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</si>
  <si>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</si>
  <si>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</si>
  <si>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</si>
  <si>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</si>
  <si>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</si>
  <si>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</si>
  <si>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</si>
  <si>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</si>
  <si>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</si>
  <si>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</si>
  <si>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</si>
  <si>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</si>
  <si>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</si>
  <si>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</si>
  <si>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</si>
  <si>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</si>
  <si>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</si>
  <si>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</si>
  <si>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</si>
  <si>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</si>
  <si>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</si>
  <si>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</si>
  <si>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</si>
  <si>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</si>
  <si>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</si>
  <si>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</si>
  <si>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</si>
  <si>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</si>
  <si>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</si>
  <si>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</si>
  <si>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</si>
  <si>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</si>
  <si>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</si>
  <si>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</si>
  <si>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</si>
  <si>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</si>
  <si>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</si>
  <si>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</si>
  <si>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</si>
  <si>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</si>
  <si>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</si>
  <si>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</si>
  <si>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</si>
  <si>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</si>
  <si>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</si>
  <si>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</si>
  <si>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</si>
  <si>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</si>
  <si>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</si>
  <si>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</si>
  <si>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</si>
  <si>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</si>
  <si>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</si>
  <si>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</si>
  <si>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</si>
  <si>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</si>
  <si>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</si>
  <si>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</si>
  <si>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</si>
  <si>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</si>
  <si>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</si>
  <si>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</si>
  <si>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</si>
  <si>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</si>
  <si>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</si>
  <si>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</si>
  <si>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</si>
  <si>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</si>
  <si>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</si>
  <si>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</si>
  <si>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</si>
  <si>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</si>
  <si>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</si>
  <si>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</si>
  <si>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</si>
  <si>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</si>
  <si>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</si>
  <si>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</si>
  <si>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</si>
  <si>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</si>
  <si>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</si>
  <si>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</si>
  <si>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</si>
  <si>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</si>
  <si>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</si>
  <si>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</si>
  <si>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</si>
  <si>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</si>
  <si>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</si>
  <si>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</si>
  <si>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</si>
  <si>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</si>
  <si>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</si>
  <si>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</si>
  <si>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</si>
  <si>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</si>
  <si>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</si>
  <si>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</si>
  <si>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</si>
  <si>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</si>
  <si>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</si>
  <si>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</si>
  <si>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</si>
  <si>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</si>
  <si>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</si>
  <si>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</si>
  <si>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</si>
  <si>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</si>
  <si>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</si>
  <si>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</si>
  <si>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</si>
  <si>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</si>
  <si>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</si>
  <si>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</si>
  <si>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</si>
  <si>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</si>
  <si>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</si>
  <si>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</si>
  <si>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</si>
  <si>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</si>
  <si>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</si>
  <si>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</si>
  <si>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</si>
  <si>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</si>
  <si>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</si>
  <si>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</si>
  <si>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</si>
  <si>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</si>
  <si>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</si>
  <si>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</si>
  <si>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</si>
  <si>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</si>
  <si>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</si>
  <si>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</si>
  <si>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</si>
  <si>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</si>
  <si>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</si>
  <si>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</si>
  <si>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</si>
  <si>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</si>
  <si>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</si>
  <si>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</si>
  <si>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</si>
  <si>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</si>
  <si>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</si>
  <si>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</si>
  <si>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</si>
  <si>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</si>
  <si>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</si>
  <si>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</si>
  <si>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</si>
  <si>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</si>
  <si>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</si>
  <si>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</si>
  <si>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</si>
  <si>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</si>
  <si>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</si>
  <si>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</si>
  <si>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</si>
  <si>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</si>
  <si>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</si>
  <si>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</si>
  <si>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</si>
  <si>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</si>
  <si>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</si>
  <si>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</si>
  <si>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</si>
  <si>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</si>
  <si>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</si>
  <si>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</si>
  <si>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</si>
  <si>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</si>
  <si>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</si>
  <si>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</si>
  <si>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</si>
  <si>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</si>
  <si>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</si>
  <si>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</si>
  <si>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</si>
  <si>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</si>
  <si>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</si>
  <si>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</si>
  <si>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</si>
  <si>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</si>
  <si>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</si>
  <si>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</si>
  <si>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</si>
  <si>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</si>
  <si>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</si>
  <si>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</si>
  <si>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</si>
  <si>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</si>
  <si>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</si>
  <si>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</si>
  <si>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</si>
  <si>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</si>
  <si>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</si>
  <si>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</si>
  <si>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</si>
  <si>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</si>
  <si>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</si>
  <si>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</si>
  <si>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</si>
  <si>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</si>
  <si>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</si>
  <si>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</si>
  <si>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</si>
  <si>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</si>
  <si>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</si>
  <si>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</si>
  <si>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</si>
  <si>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</si>
  <si>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</si>
  <si>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</si>
  <si>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</si>
  <si>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</si>
  <si>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</si>
  <si>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</si>
  <si>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</si>
  <si>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</si>
  <si>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</si>
  <si>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</si>
  <si>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</si>
  <si>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</si>
  <si>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</si>
  <si>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</si>
  <si>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</si>
  <si>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</si>
  <si>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</si>
  <si>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</si>
  <si>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</si>
  <si>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</si>
  <si>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</si>
  <si>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</si>
  <si>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</si>
  <si>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</si>
  <si>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</si>
  <si>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</si>
  <si>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</si>
  <si>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</si>
  <si>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</si>
  <si>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</si>
  <si>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</si>
  <si>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</si>
  <si>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</si>
  <si>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</si>
  <si>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</si>
  <si>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</si>
  <si>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</si>
  <si>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</si>
  <si>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</si>
  <si>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</si>
  <si>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</si>
  <si>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</si>
  <si>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</si>
  <si>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</si>
  <si>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</si>
  <si>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</si>
  <si>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</si>
  <si>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</si>
  <si>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</si>
  <si>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</si>
  <si>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</si>
  <si>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</si>
  <si>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</si>
  <si>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</si>
  <si>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</si>
  <si>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</si>
  <si>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</si>
  <si>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</si>
  <si>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</si>
  <si>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</si>
  <si>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</si>
  <si>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</si>
  <si>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</si>
  <si>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</si>
  <si>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</si>
  <si>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</si>
  <si>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</si>
  <si>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</si>
  <si>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</si>
  <si>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</si>
  <si>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</si>
  <si>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</si>
  <si>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</si>
  <si>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</si>
  <si>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</si>
  <si>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</si>
  <si>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</si>
  <si>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</si>
  <si>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</si>
  <si>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</si>
  <si>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</si>
  <si>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</si>
  <si>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</si>
  <si>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</si>
  <si>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</si>
  <si>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</si>
  <si>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</si>
  <si>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</si>
  <si>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</si>
  <si>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</si>
  <si>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</si>
  <si>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</si>
  <si>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</si>
  <si>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</si>
  <si>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</si>
  <si>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</si>
  <si>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</si>
  <si>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</si>
  <si>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</si>
  <si>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</si>
  <si>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</si>
  <si>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</si>
  <si>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</si>
  <si>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</si>
  <si>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</si>
  <si>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</si>
  <si>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</si>
  <si>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</si>
  <si>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</si>
  <si>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</si>
  <si>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</si>
  <si>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</si>
  <si>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</si>
  <si>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</si>
  <si>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</si>
  <si>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</si>
  <si>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</si>
  <si>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</si>
  <si>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</si>
  <si>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</si>
  <si>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</si>
  <si>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</si>
  <si>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</si>
  <si>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</si>
  <si>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</si>
  <si>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</si>
  <si>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</si>
  <si>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</si>
  <si>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</si>
  <si>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</si>
  <si>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</si>
  <si>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</si>
  <si>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</si>
  <si>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</si>
  <si>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</si>
  <si>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</si>
  <si>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</si>
  <si>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</si>
  <si>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</si>
  <si>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</si>
  <si>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</si>
  <si>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</si>
  <si>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</si>
  <si>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</si>
  <si>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</si>
  <si>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</si>
  <si>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</si>
  <si>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</si>
  <si>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</si>
  <si>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</si>
  <si>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</si>
  <si>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</si>
  <si>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</si>
  <si>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</si>
  <si>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</si>
  <si>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</si>
  <si>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</si>
  <si>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</si>
  <si>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</si>
  <si>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</si>
  <si>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</si>
  <si>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</si>
  <si>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</si>
  <si>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</si>
  <si>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</si>
  <si>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</si>
  <si>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</si>
  <si>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</si>
  <si>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</si>
  <si>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</si>
  <si>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</si>
  <si>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</si>
  <si>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</si>
  <si>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</si>
  <si>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</si>
  <si>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</si>
  <si>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</si>
  <si>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</si>
  <si>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</si>
  <si>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</si>
  <si>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</si>
  <si>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</si>
  <si>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</si>
  <si>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</si>
  <si>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</si>
  <si>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</si>
  <si>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</si>
  <si>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</si>
  <si>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</si>
  <si>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</si>
  <si>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</si>
  <si>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</si>
  <si>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</si>
  <si>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</si>
  <si>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</si>
  <si>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</si>
  <si>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</si>
  <si>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</si>
  <si>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</si>
  <si>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</si>
  <si>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</si>
  <si>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</si>
  <si>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</si>
  <si>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</si>
  <si>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</si>
  <si>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</si>
  <si>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</si>
  <si>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</si>
  <si>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</si>
  <si>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</si>
  <si>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</si>
  <si>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</si>
  <si>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</si>
  <si>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</si>
  <si>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</si>
  <si>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</si>
  <si>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</si>
  <si>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</si>
  <si>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</si>
  <si>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</si>
  <si>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</si>
  <si>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</si>
  <si>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</si>
  <si>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</si>
  <si>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</si>
  <si>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</si>
  <si>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</si>
  <si>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</si>
  <si>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</si>
  <si>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</si>
  <si>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</si>
  <si>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</si>
  <si>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</si>
  <si>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</si>
  <si>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</si>
  <si>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</si>
  <si>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</si>
  <si>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</si>
  <si>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</si>
  <si>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</si>
  <si>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</si>
  <si>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</si>
  <si>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</si>
  <si>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</si>
  <si>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</si>
  <si>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</si>
  <si>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</si>
  <si>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</si>
  <si>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</si>
  <si>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</si>
  <si>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</si>
  <si>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</si>
  <si>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</si>
  <si>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</si>
  <si>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</si>
  <si>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</si>
  <si>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</si>
  <si>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</si>
  <si>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</si>
  <si>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</si>
  <si>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</si>
  <si>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</si>
  <si>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</si>
  <si>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</si>
  <si>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</si>
  <si>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</si>
  <si>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</si>
  <si>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</si>
  <si>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</si>
  <si>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</si>
  <si>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</si>
  <si>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</si>
  <si>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</si>
  <si>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</si>
  <si>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</si>
  <si>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</si>
  <si>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</si>
  <si>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</si>
  <si>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</si>
  <si>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</si>
  <si>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</si>
  <si>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</si>
  <si>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</si>
  <si>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</si>
  <si>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</si>
  <si>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</si>
  <si>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</si>
  <si>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</si>
  <si>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</si>
  <si>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</si>
  <si>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</si>
  <si>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</si>
  <si>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</si>
  <si>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</si>
  <si>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</si>
  <si>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</si>
  <si>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</si>
  <si>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</si>
  <si>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</si>
  <si>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</si>
  <si>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</si>
  <si>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</si>
  <si>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</si>
  <si>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</si>
  <si>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</si>
  <si>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</si>
  <si>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</si>
  <si>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</si>
  <si>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</si>
  <si>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</si>
  <si>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</si>
  <si>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</si>
  <si>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</si>
  <si>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</si>
  <si>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</si>
  <si>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</si>
  <si>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</si>
  <si>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</si>
  <si>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</si>
  <si>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</si>
  <si>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</si>
  <si>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</si>
  <si>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</si>
  <si>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</si>
  <si>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</si>
  <si>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</si>
  <si>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</si>
  <si>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</si>
  <si>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</si>
  <si>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</si>
  <si>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</si>
  <si>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</si>
  <si>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</si>
  <si>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</si>
  <si>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</si>
  <si>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</si>
  <si>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</si>
  <si>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</si>
  <si>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</si>
  <si>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</si>
  <si>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</si>
  <si>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</si>
  <si>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</si>
  <si>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</si>
  <si>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</si>
  <si>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</si>
  <si>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</si>
  <si>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</si>
  <si>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</si>
  <si>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</si>
  <si>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</si>
  <si>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</si>
  <si>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</si>
  <si>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</si>
  <si>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</si>
  <si>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</si>
  <si>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</si>
  <si>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</si>
  <si>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</si>
  <si>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</si>
  <si>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</si>
  <si>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</si>
  <si>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</si>
  <si>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</si>
  <si>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</si>
  <si>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</si>
  <si>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</si>
  <si>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</si>
  <si>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</si>
  <si>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</si>
  <si>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</si>
  <si>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</si>
  <si>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</si>
  <si>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</si>
  <si>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</si>
  <si>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</si>
  <si>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</si>
  <si>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</si>
  <si>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</si>
  <si>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</si>
  <si>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</si>
  <si>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</si>
  <si>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</si>
  <si>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</si>
  <si>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</si>
  <si>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</si>
  <si>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</si>
  <si>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</si>
  <si>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</si>
  <si>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</si>
  <si>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</si>
  <si>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</si>
  <si>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</si>
  <si>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</si>
  <si>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</si>
  <si>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</si>
  <si>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</si>
  <si>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</si>
  <si>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</si>
  <si>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</si>
  <si>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</si>
  <si>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</si>
  <si>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</si>
  <si>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</si>
  <si>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</si>
  <si>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</si>
  <si>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</si>
  <si>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</si>
  <si>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</si>
  <si>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</si>
  <si>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</si>
  <si>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</si>
  <si>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</si>
  <si>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</si>
  <si>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</si>
  <si>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</si>
  <si>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</si>
  <si>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</si>
  <si>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</si>
  <si>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</si>
  <si>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</si>
  <si>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</si>
  <si>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</si>
  <si>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</si>
  <si>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</si>
  <si>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</si>
  <si>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</si>
  <si>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</si>
  <si>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</si>
  <si>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</si>
  <si>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</si>
  <si>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</si>
  <si>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</si>
  <si>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</si>
  <si>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</si>
  <si>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</si>
  <si>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</si>
  <si>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</si>
  <si>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</si>
  <si>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</si>
  <si>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</si>
  <si>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</si>
  <si>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</si>
  <si>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</si>
  <si>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</si>
  <si>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</si>
  <si>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</si>
  <si>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</si>
  <si>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</si>
  <si>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</si>
  <si>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</si>
  <si>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</si>
  <si>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</si>
  <si>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</si>
  <si>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</si>
  <si>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</si>
  <si>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</si>
  <si>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</si>
  <si>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</si>
  <si>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</si>
  <si>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</si>
  <si>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</si>
  <si>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</si>
  <si>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</si>
  <si>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</si>
  <si>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</si>
  <si>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</si>
  <si>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</si>
  <si>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</si>
  <si>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</si>
  <si>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</si>
  <si>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</si>
  <si>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</si>
  <si>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</si>
  <si>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</si>
  <si>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</si>
  <si>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</si>
  <si>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</si>
  <si>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</si>
  <si>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</si>
  <si>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</si>
  <si>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</si>
  <si>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</si>
  <si>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</si>
  <si>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</si>
  <si>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</si>
  <si>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</si>
  <si>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</si>
  <si>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</si>
  <si>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</si>
  <si>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</si>
  <si>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</si>
  <si>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</si>
  <si>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</si>
  <si>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</si>
  <si>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</si>
  <si>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</si>
  <si>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</si>
  <si>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</si>
  <si>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</si>
  <si>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</si>
  <si>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</si>
  <si>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</si>
  <si>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</si>
  <si>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</si>
  <si>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</si>
  <si>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</si>
  <si>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</si>
  <si>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</si>
  <si>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</si>
  <si>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</si>
  <si>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</si>
  <si>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</si>
  <si>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</si>
  <si>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</si>
  <si>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</si>
  <si>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</si>
  <si>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</si>
  <si>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</si>
  <si>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</si>
  <si>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</si>
  <si>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</si>
  <si>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</si>
  <si>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</si>
  <si>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</si>
  <si>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</si>
  <si>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</si>
  <si>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</si>
  <si>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</si>
  <si>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</si>
  <si>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</si>
  <si>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</si>
  <si>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</si>
  <si>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</si>
  <si>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</si>
  <si>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</si>
  <si>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</si>
  <si>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</si>
  <si>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</si>
  <si>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</si>
  <si>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</si>
  <si>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</si>
  <si>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</si>
  <si>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</si>
  <si>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</si>
  <si>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</si>
  <si>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</si>
  <si>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</si>
  <si>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</si>
  <si>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</si>
  <si>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</si>
  <si>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</si>
  <si>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</si>
  <si>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</si>
  <si>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</si>
  <si>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</si>
  <si>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</si>
  <si>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</si>
  <si>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</si>
  <si>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</si>
  <si>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</si>
  <si>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</si>
  <si>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</si>
  <si>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</si>
  <si>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</si>
  <si>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</si>
  <si>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</si>
  <si>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</si>
  <si>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</si>
  <si>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</si>
  <si>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</si>
  <si>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</si>
  <si>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</si>
  <si>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</si>
  <si>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</si>
  <si>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</si>
  <si>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</si>
  <si>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</si>
  <si>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</si>
  <si>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</si>
  <si>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</si>
  <si>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</si>
  <si>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</si>
  <si>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</si>
  <si>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</si>
  <si>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</si>
  <si>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</si>
  <si>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</si>
  <si>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</si>
  <si>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</si>
  <si>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</si>
  <si>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</si>
  <si>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</si>
  <si>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</si>
  <si>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</si>
  <si>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</si>
  <si>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</si>
  <si>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</si>
  <si>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</si>
  <si>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</si>
  <si>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</si>
  <si>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</si>
  <si>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</si>
  <si>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</si>
  <si>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</si>
  <si>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</si>
  <si>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</si>
  <si>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</si>
  <si>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</si>
  <si>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</si>
  <si>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</si>
  <si>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</si>
  <si>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</si>
  <si>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</si>
  <si>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</si>
  <si>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</si>
  <si>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</si>
  <si>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</si>
  <si>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</si>
  <si>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</si>
  <si>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</si>
  <si>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</si>
  <si>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</si>
  <si>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</si>
  <si>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</si>
  <si>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</si>
  <si>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</si>
  <si>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</si>
  <si>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</si>
  <si>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</si>
  <si>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</si>
  <si>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</si>
  <si>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</si>
  <si>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</si>
  <si>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</si>
  <si>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</si>
  <si>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</si>
  <si>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</si>
  <si>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</si>
  <si>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</si>
  <si>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</si>
  <si>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</si>
  <si>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</si>
  <si>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</si>
  <si>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</si>
  <si>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</si>
  <si>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</si>
  <si>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</si>
  <si>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</si>
  <si>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</si>
  <si>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</si>
  <si>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</si>
  <si>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</si>
  <si>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</si>
  <si>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</si>
  <si>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</si>
  <si>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</si>
  <si>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</si>
  <si>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</si>
  <si>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</si>
  <si>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</si>
  <si>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</si>
  <si>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</si>
  <si>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</si>
  <si>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</si>
  <si>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</si>
  <si>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</si>
  <si>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</si>
  <si>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</si>
  <si>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</si>
  <si>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</si>
  <si>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</si>
  <si>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</si>
  <si>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</si>
  <si>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</si>
  <si>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</si>
  <si>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</si>
  <si>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</si>
  <si>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</si>
  <si>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</si>
  <si>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</si>
  <si>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</si>
  <si>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</si>
  <si>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</si>
  <si>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</si>
  <si>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</si>
  <si>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</si>
  <si>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</si>
  <si>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</si>
  <si>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</si>
  <si>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</si>
  <si>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</si>
  <si>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</si>
  <si>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</si>
  <si>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</si>
  <si>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</si>
  <si>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</si>
  <si>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</si>
  <si>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</si>
  <si>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</si>
  <si>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</si>
  <si>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</si>
  <si>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</si>
  <si>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</si>
  <si>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</si>
  <si>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</si>
  <si>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</si>
  <si>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</si>
  <si>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</si>
  <si>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</si>
  <si>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</si>
  <si>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</si>
  <si>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</si>
  <si>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</si>
  <si>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</si>
  <si>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</si>
  <si>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</si>
  <si>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</si>
  <si>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</si>
  <si>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</si>
  <si>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</si>
  <si>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</si>
  <si>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</si>
  <si>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</si>
  <si>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</si>
  <si>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</si>
  <si>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</si>
  <si>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</si>
  <si>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</si>
  <si>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</si>
  <si>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</si>
  <si>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</si>
  <si>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</si>
  <si>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</si>
  <si>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</si>
  <si>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</si>
  <si>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</si>
  <si>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</si>
  <si>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</si>
  <si>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</si>
  <si>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</si>
  <si>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</si>
  <si>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</si>
  <si>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</si>
  <si>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</si>
  <si>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</si>
  <si>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</si>
  <si>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</si>
  <si>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</si>
  <si>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</si>
  <si>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</si>
  <si>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</si>
  <si>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</si>
  <si>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</si>
  <si>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</si>
  <si>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</si>
  <si>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</si>
  <si>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</si>
  <si>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</si>
  <si>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</si>
  <si>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</si>
  <si>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</si>
  <si>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</si>
  <si>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</si>
  <si>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</si>
  <si>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</si>
  <si>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</si>
  <si>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</si>
  <si>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</si>
  <si>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</si>
  <si>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</si>
  <si>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</si>
  <si>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</si>
  <si>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</si>
  <si>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</si>
  <si>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</si>
  <si>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</si>
  <si>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</si>
  <si>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</si>
  <si>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</si>
  <si>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</si>
  <si>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</si>
  <si>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</si>
  <si>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</si>
  <si>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</si>
  <si>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</si>
  <si>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</si>
  <si>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</si>
  <si>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</si>
  <si>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</si>
  <si>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</si>
  <si>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</si>
  <si>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</si>
  <si>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</si>
  <si>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</si>
  <si>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</si>
  <si>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</si>
  <si>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</si>
  <si>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</si>
  <si>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</si>
  <si>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</si>
  <si>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</si>
  <si>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</si>
  <si>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</si>
  <si>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</si>
  <si>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</si>
  <si>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</si>
  <si>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</si>
  <si>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</si>
  <si>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</si>
  <si>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</si>
  <si>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</si>
  <si>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</si>
  <si>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</si>
  <si>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</si>
  <si>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</si>
  <si>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</si>
  <si>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</si>
  <si>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</si>
  <si>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</si>
  <si>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</si>
  <si>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</si>
  <si>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</si>
  <si>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</si>
  <si>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</si>
  <si>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</si>
  <si>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</si>
  <si>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</si>
  <si>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</si>
  <si>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</si>
  <si>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</si>
  <si>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</si>
  <si>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</si>
  <si>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</si>
  <si>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</si>
  <si>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</si>
  <si>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</si>
  <si>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</si>
  <si>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</si>
  <si>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</si>
  <si>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</si>
  <si>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</si>
  <si>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</si>
  <si>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</si>
  <si>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</si>
  <si>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</si>
  <si>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</si>
  <si>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</si>
  <si>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</si>
  <si>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</si>
  <si>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</si>
  <si>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</si>
  <si>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</si>
  <si>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</si>
  <si>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</si>
  <si>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</si>
  <si>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</si>
  <si>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</si>
  <si>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</si>
  <si>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</si>
  <si>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</si>
  <si>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</si>
  <si>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</si>
  <si>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</si>
  <si>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</si>
  <si>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</si>
  <si>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</si>
  <si>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</si>
  <si>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</si>
  <si>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</si>
  <si>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</si>
  <si>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</si>
  <si>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</si>
  <si>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</si>
  <si>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</si>
  <si>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</si>
  <si>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</si>
  <si>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</si>
  <si>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</si>
  <si>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</si>
  <si>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</si>
  <si>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</si>
  <si>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</si>
  <si>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</si>
  <si>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</si>
  <si>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</si>
  <si>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</si>
  <si>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</si>
  <si>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</si>
  <si>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</si>
  <si>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</si>
  <si>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</si>
  <si>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</si>
  <si>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</si>
  <si>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</si>
  <si>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</si>
  <si>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</si>
  <si>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</si>
  <si>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</si>
  <si>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</si>
  <si>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</si>
  <si>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</si>
  <si>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</si>
  <si>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</si>
  <si>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</si>
  <si>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</si>
  <si>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</si>
  <si>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</si>
  <si>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</si>
  <si>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</si>
  <si>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</si>
  <si>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</si>
  <si>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</si>
  <si>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</si>
  <si>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</si>
  <si>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</si>
  <si>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</si>
  <si>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</si>
  <si>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</si>
  <si>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</si>
  <si>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</si>
  <si>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</si>
  <si>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</si>
  <si>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</si>
  <si>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</si>
  <si>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</si>
  <si>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</si>
  <si>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</si>
  <si>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</si>
  <si>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</si>
  <si>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</si>
  <si>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</si>
  <si>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</si>
  <si>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</si>
  <si>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</si>
  <si>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</si>
  <si>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</si>
  <si>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</si>
  <si>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</si>
  <si>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</si>
  <si>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</si>
  <si>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</si>
  <si>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</si>
  <si>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</si>
  <si>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</si>
  <si>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</si>
  <si>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</si>
  <si>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</si>
  <si>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</si>
  <si>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</si>
  <si>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</si>
  <si>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</si>
  <si>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</si>
  <si>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</si>
  <si>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</si>
  <si>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</si>
  <si>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</si>
  <si>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</si>
  <si>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</si>
  <si>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</si>
  <si>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</si>
  <si>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</si>
  <si>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</si>
  <si>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</si>
  <si>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</si>
  <si>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</si>
  <si>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</si>
  <si>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</si>
  <si>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</si>
  <si>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</si>
  <si>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</si>
  <si>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</si>
  <si>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</si>
  <si>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</si>
  <si>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</si>
  <si>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</si>
  <si>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</si>
  <si>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</si>
  <si>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</si>
  <si>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</si>
  <si>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</si>
  <si>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</si>
  <si>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</si>
  <si>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</si>
  <si>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</si>
  <si>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</si>
  <si>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</si>
  <si>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</si>
  <si>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</si>
  <si>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</si>
  <si>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</si>
  <si>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</si>
  <si>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</si>
  <si>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</si>
  <si>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</si>
  <si>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</si>
  <si>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</si>
  <si>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</si>
  <si>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</si>
  <si>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</si>
  <si>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</si>
  <si>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</si>
  <si>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</si>
  <si>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</si>
  <si>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</si>
  <si>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</si>
  <si>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</si>
  <si>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</si>
  <si>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</si>
  <si>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</si>
  <si>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</si>
  <si>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</si>
  <si>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</si>
  <si>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</si>
  <si>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</si>
  <si>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</si>
  <si>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</si>
  <si>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</si>
  <si>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</si>
  <si>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</si>
  <si>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</si>
  <si>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</si>
  <si>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</si>
  <si>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</si>
  <si>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</si>
  <si>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</si>
  <si>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</si>
  <si>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</si>
  <si>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</si>
  <si>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</si>
  <si>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</si>
  <si>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</si>
  <si>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</si>
  <si>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</si>
  <si>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</si>
  <si>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</si>
  <si>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</si>
  <si>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</si>
  <si>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</si>
  <si>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</si>
  <si>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</si>
  <si>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</si>
  <si>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</si>
  <si>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</si>
  <si>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</si>
  <si>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</si>
  <si>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</si>
  <si>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</si>
  <si>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</si>
  <si>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</si>
  <si>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</si>
  <si>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</si>
  <si>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</si>
  <si>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</si>
  <si>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</si>
  <si>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</si>
  <si>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</si>
  <si>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</si>
  <si>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</si>
  <si>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</si>
  <si>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</si>
  <si>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</si>
  <si>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</si>
  <si>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</si>
  <si>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</si>
  <si>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</si>
  <si>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</si>
  <si>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</si>
  <si>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</si>
  <si>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</si>
  <si>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</si>
  <si>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</si>
  <si>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</si>
  <si>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</si>
  <si>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</si>
  <si>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</si>
  <si>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</si>
  <si>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</si>
  <si>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</si>
  <si>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</si>
  <si>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</si>
  <si>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</si>
  <si>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</si>
  <si>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</si>
  <si>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</si>
  <si>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</si>
  <si>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</si>
  <si>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</si>
  <si>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</si>
  <si>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</si>
  <si>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</si>
  <si>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</si>
  <si>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</si>
  <si>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</si>
  <si>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</si>
  <si>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</si>
  <si>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</si>
  <si>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</si>
  <si>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</si>
  <si>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</si>
  <si>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</si>
  <si>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</si>
  <si>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</si>
  <si>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</si>
  <si>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</si>
  <si>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</si>
  <si>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</si>
  <si>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</si>
  <si>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</si>
  <si>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</si>
  <si>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</si>
  <si>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</si>
  <si>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</si>
  <si>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</si>
  <si>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</si>
  <si>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</si>
  <si>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</si>
  <si>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</si>
  <si>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</si>
  <si>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</si>
  <si>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</si>
  <si>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</si>
  <si>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</si>
  <si>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</si>
  <si>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</si>
  <si>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</si>
  <si>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</si>
  <si>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</si>
  <si>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</si>
  <si>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</si>
  <si>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</si>
  <si>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</si>
  <si>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</si>
  <si>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</si>
  <si>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</si>
  <si>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</si>
  <si>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</si>
  <si>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</si>
  <si>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</si>
  <si>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</si>
  <si>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</si>
  <si>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</si>
  <si>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</si>
  <si>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</si>
  <si>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</si>
  <si>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</si>
  <si>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</si>
  <si>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</si>
  <si>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</si>
  <si>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</si>
  <si>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</si>
  <si>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</si>
  <si>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</si>
  <si>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</si>
  <si>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</si>
  <si>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</si>
  <si>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</si>
  <si>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</si>
  <si>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</si>
  <si>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</si>
  <si>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</si>
  <si>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</si>
  <si>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</si>
  <si>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</si>
  <si>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</si>
  <si>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</si>
  <si>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</si>
  <si>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</si>
  <si>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</si>
  <si>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</si>
  <si>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</si>
  <si>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</si>
  <si>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</si>
  <si>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</si>
  <si>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</si>
  <si>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</si>
  <si>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</si>
  <si>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</si>
  <si>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</si>
  <si>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</si>
  <si>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</si>
  <si>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</si>
  <si>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</si>
  <si>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</si>
  <si>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</si>
  <si>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</si>
  <si>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</si>
  <si>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</si>
  <si>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</si>
  <si>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</si>
  <si>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</si>
  <si>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</si>
  <si>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</si>
  <si>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</si>
  <si>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</si>
  <si>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</si>
  <si>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</si>
  <si>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</si>
  <si>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</si>
  <si>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</si>
  <si>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</si>
  <si>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</si>
  <si>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</si>
  <si>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</si>
  <si>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</si>
  <si>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</si>
  <si>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</si>
  <si>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</si>
  <si>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</si>
  <si>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</si>
  <si>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</si>
  <si>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</si>
  <si>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</si>
  <si>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</si>
  <si>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</si>
  <si>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</si>
  <si>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</si>
  <si>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</si>
  <si>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</si>
  <si>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</si>
  <si>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</si>
  <si>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</si>
  <si>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</si>
  <si>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</si>
  <si>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</si>
  <si>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</si>
  <si>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</si>
  <si>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</si>
  <si>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</si>
  <si>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</si>
  <si>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</si>
  <si>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</si>
  <si>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</si>
  <si>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</si>
  <si>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</si>
  <si>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</si>
  <si>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</si>
  <si>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</si>
  <si>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</si>
  <si>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</si>
  <si>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</si>
  <si>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</si>
  <si>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</si>
  <si>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</si>
  <si>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</si>
  <si>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</si>
  <si>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</si>
  <si>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</si>
  <si>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</si>
  <si>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</si>
  <si>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</si>
  <si>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</si>
  <si>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</si>
  <si>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</si>
  <si>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</si>
  <si>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</si>
  <si>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</si>
  <si>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</si>
  <si>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</si>
  <si>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</si>
  <si>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</si>
  <si>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</si>
  <si>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</si>
  <si>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</si>
  <si>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</si>
  <si>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</si>
  <si>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</si>
  <si>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</si>
  <si>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</si>
  <si>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</si>
  <si>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</si>
  <si>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</si>
  <si>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</si>
  <si>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</si>
  <si>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</si>
  <si>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</si>
  <si>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</si>
  <si>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</si>
  <si>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</si>
  <si>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</si>
  <si>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</si>
  <si>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</si>
  <si>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</si>
  <si>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</si>
  <si>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</si>
  <si>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</si>
  <si>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</si>
  <si>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</si>
  <si>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</si>
  <si>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</si>
  <si>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</si>
  <si>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</si>
  <si>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</si>
  <si>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</si>
  <si>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</si>
  <si>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</si>
  <si>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</si>
  <si>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</si>
  <si>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</si>
  <si>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</si>
  <si>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</si>
  <si>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</si>
  <si>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</si>
  <si>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</si>
  <si>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</si>
  <si>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</si>
  <si>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</si>
  <si>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</si>
  <si>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</si>
  <si>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</si>
  <si>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</si>
  <si>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</si>
  <si>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</si>
  <si>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</si>
  <si>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</si>
  <si>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</si>
  <si>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</si>
  <si>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</si>
  <si>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</si>
  <si>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</si>
  <si>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</si>
  <si>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</si>
  <si>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</si>
  <si>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</si>
  <si>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</si>
  <si>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</si>
  <si>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</si>
  <si>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</si>
  <si>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</si>
  <si>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</si>
  <si>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</si>
  <si>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</si>
  <si>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</si>
  <si>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</si>
  <si>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</si>
  <si>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</si>
  <si>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</si>
  <si>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</si>
  <si>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</si>
  <si>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</si>
  <si>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</si>
  <si>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</si>
  <si>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</si>
  <si>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</si>
  <si>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</si>
  <si>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</si>
  <si>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</si>
  <si>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</si>
  <si>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</si>
  <si>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</si>
  <si>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</si>
  <si>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</si>
  <si>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</si>
  <si>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</si>
  <si>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</si>
  <si>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</si>
  <si>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</si>
  <si>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</si>
  <si>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</si>
  <si>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</si>
  <si>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</si>
  <si>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</si>
  <si>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</si>
  <si>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</si>
  <si>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</si>
  <si>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</si>
  <si>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</si>
  <si>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</si>
  <si>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</si>
  <si>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</si>
  <si>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</si>
  <si>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</si>
  <si>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</si>
  <si>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</si>
  <si>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</si>
  <si>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</si>
  <si>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</si>
  <si>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</si>
  <si>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</si>
  <si>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</si>
  <si>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</si>
  <si>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</si>
  <si>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</si>
  <si>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</si>
  <si>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</si>
  <si>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</si>
  <si>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</si>
  <si>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</si>
  <si>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</si>
  <si>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</si>
  <si>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</si>
  <si>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</si>
  <si>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</si>
  <si>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</si>
  <si>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</si>
  <si>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</si>
  <si>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</si>
  <si>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</si>
  <si>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</si>
  <si>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</si>
  <si>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</si>
  <si>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</si>
  <si>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</si>
  <si>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</si>
  <si>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</si>
  <si>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</si>
  <si>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</si>
  <si>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</si>
  <si>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</si>
  <si>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</si>
  <si>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</si>
  <si>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</si>
  <si>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</si>
  <si>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</si>
  <si>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</si>
  <si>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</si>
  <si>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</si>
  <si>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</si>
  <si>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</si>
  <si>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</si>
  <si>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</si>
  <si>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</si>
  <si>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</si>
  <si>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</si>
  <si>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</si>
  <si>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</si>
  <si>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</si>
  <si>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</si>
  <si>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</si>
  <si>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</si>
  <si>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</si>
  <si>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</si>
  <si>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</si>
  <si>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</si>
  <si>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</si>
  <si>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</si>
  <si>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</si>
  <si>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</si>
  <si>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</si>
  <si>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</si>
  <si>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</si>
  <si>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</si>
  <si>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</si>
  <si>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</si>
  <si>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</si>
  <si>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</si>
  <si>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</si>
  <si>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</si>
  <si>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</si>
  <si>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</si>
  <si>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</si>
  <si>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</si>
  <si>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</si>
  <si>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</si>
  <si>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</si>
  <si>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</si>
  <si>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</si>
  <si>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</si>
  <si>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</si>
  <si>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</si>
  <si>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</si>
  <si>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</si>
  <si>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</si>
  <si>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</si>
  <si>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</si>
  <si>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</si>
  <si>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</si>
  <si>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</si>
  <si>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</si>
  <si>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</si>
  <si>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</si>
  <si>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</si>
  <si>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</si>
  <si>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</si>
  <si>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</si>
  <si>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</si>
  <si>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</si>
  <si>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</si>
  <si>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</si>
  <si>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</si>
  <si>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</si>
  <si>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</si>
  <si>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</si>
  <si>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</si>
  <si>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</si>
  <si>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</si>
  <si>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</si>
  <si>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</si>
  <si>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</si>
  <si>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</si>
  <si>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</si>
  <si>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</si>
  <si>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</si>
  <si>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</si>
  <si>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</si>
  <si>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</si>
  <si>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</si>
  <si>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</si>
  <si>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</si>
  <si>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</si>
  <si>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</si>
  <si>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</si>
  <si>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</si>
  <si>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</si>
  <si>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</si>
  <si>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</si>
  <si>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</si>
  <si>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</si>
  <si>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</si>
  <si>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</si>
  <si>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</si>
  <si>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</si>
  <si>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</si>
  <si>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</si>
  <si>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</si>
  <si>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</si>
  <si>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</si>
  <si>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</si>
  <si>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</si>
  <si>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</si>
  <si>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</si>
  <si>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</si>
  <si>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</si>
  <si>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</si>
  <si>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</si>
  <si>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</si>
  <si>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</si>
  <si>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</si>
  <si>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</si>
  <si>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</si>
  <si>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</si>
  <si>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</si>
  <si>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</si>
  <si>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</si>
  <si>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</si>
  <si>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</si>
  <si>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</si>
  <si>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</si>
  <si>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</si>
  <si>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</si>
  <si>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</si>
  <si>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</si>
  <si>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</si>
  <si>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</si>
  <si>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</si>
  <si>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</si>
  <si>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</si>
  <si>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</si>
  <si>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</si>
  <si>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</si>
  <si>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</si>
  <si>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</si>
  <si>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</si>
  <si>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</si>
  <si>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</si>
  <si>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</si>
  <si>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</si>
  <si>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</si>
  <si>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</si>
  <si>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</si>
  <si>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</si>
  <si>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</si>
  <si>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</si>
  <si>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</si>
  <si>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</si>
  <si>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</si>
  <si>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</si>
  <si>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</si>
  <si>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</si>
  <si>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</si>
  <si>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</si>
  <si>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</si>
  <si>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</si>
  <si>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</si>
  <si>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</si>
  <si>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</si>
  <si>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</si>
  <si>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</si>
  <si>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</si>
  <si>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</si>
  <si>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</si>
  <si>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</si>
  <si>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</si>
  <si>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</si>
  <si>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</si>
  <si>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</si>
  <si>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</si>
  <si>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</si>
  <si>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</si>
  <si>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</si>
  <si>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</si>
  <si>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</si>
  <si>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</si>
  <si>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</si>
  <si>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</si>
  <si>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</si>
  <si>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</si>
  <si>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</si>
  <si>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</si>
  <si>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</si>
  <si>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</si>
  <si>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</si>
  <si>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</si>
  <si>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</si>
  <si>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</si>
  <si>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</si>
  <si>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</si>
  <si>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</si>
  <si>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</si>
  <si>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</si>
  <si>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</si>
  <si>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</si>
  <si>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</si>
  <si>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</si>
  <si>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</si>
  <si>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</si>
  <si>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</si>
  <si>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</si>
  <si>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</si>
  <si>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</si>
  <si>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</si>
  <si>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</si>
  <si>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</si>
  <si>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</si>
  <si>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</si>
  <si>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</si>
  <si>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</si>
  <si>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</si>
  <si>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</si>
  <si>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</si>
  <si>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</si>
  <si>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</si>
  <si>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</si>
  <si>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</si>
  <si>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</si>
  <si>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</si>
  <si>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</si>
  <si>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</si>
  <si>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</si>
  <si>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</si>
  <si>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</si>
  <si>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</si>
  <si>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</si>
  <si>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</si>
  <si>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</si>
  <si>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</si>
  <si>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</si>
  <si>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</si>
  <si>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</si>
  <si>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</si>
  <si>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</si>
  <si>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</si>
  <si>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</si>
  <si>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</si>
  <si>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</si>
  <si>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</si>
  <si>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</si>
  <si>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</si>
  <si>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</si>
  <si>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</si>
  <si>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</si>
  <si>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</si>
  <si>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</si>
  <si>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</si>
  <si>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</si>
  <si>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</si>
  <si>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</si>
  <si>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</si>
  <si>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</si>
  <si>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</si>
  <si>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</si>
  <si>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</si>
  <si>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</si>
  <si>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</si>
  <si>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</si>
  <si>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</si>
  <si>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</si>
  <si>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</si>
  <si>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</si>
  <si>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</si>
  <si>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</si>
  <si>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</si>
  <si>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</si>
  <si>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</si>
  <si>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</si>
  <si>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</si>
  <si>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</si>
  <si>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</si>
  <si>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</si>
  <si>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</si>
  <si>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</si>
  <si>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</si>
  <si>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</si>
  <si>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</si>
  <si>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</si>
  <si>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</si>
  <si>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</si>
  <si>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</si>
  <si>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</si>
  <si>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</si>
  <si>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</si>
  <si>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</si>
  <si>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</si>
  <si>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</si>
  <si>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</si>
  <si>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</si>
  <si>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</si>
  <si>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</si>
  <si>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</si>
  <si>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</si>
  <si>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</si>
  <si>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</si>
  <si>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</si>
  <si>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</si>
  <si>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</si>
  <si>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</si>
  <si>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</si>
  <si>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</si>
  <si>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</si>
  <si>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</si>
  <si>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</si>
  <si>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</si>
  <si>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</si>
  <si>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</si>
  <si>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</si>
  <si>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</si>
  <si>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</si>
  <si>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</si>
  <si>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</si>
  <si>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</si>
  <si>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</si>
  <si>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</si>
  <si>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</si>
  <si>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</si>
  <si>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</si>
  <si>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</si>
  <si>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</si>
  <si>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</si>
  <si>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</si>
  <si>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</si>
  <si>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</si>
  <si>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</si>
  <si>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</si>
  <si>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</si>
  <si>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</si>
  <si>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</si>
  <si>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</si>
  <si>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</si>
  <si>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</si>
  <si>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</si>
  <si>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</si>
  <si>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</si>
  <si>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</si>
  <si>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</si>
  <si>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</si>
  <si>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</si>
  <si>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</si>
  <si>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</si>
  <si>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</si>
  <si>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</si>
  <si>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</si>
  <si>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</si>
  <si>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</si>
  <si>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</si>
  <si>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</si>
  <si>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</si>
  <si>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</si>
  <si>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</si>
  <si>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</si>
  <si>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</si>
  <si>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</si>
  <si>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</si>
  <si>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</si>
  <si>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</si>
  <si>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</si>
  <si>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</si>
  <si>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</si>
  <si>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</si>
  <si>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</si>
  <si>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</si>
  <si>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</si>
  <si>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</si>
  <si>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</si>
  <si>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</si>
  <si>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</si>
  <si>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</si>
  <si>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</si>
  <si>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</si>
  <si>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</si>
  <si>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</si>
  <si>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</si>
  <si>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</si>
  <si>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</si>
  <si>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</si>
  <si>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</si>
  <si>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</si>
  <si>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</si>
  <si>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</si>
  <si>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</si>
  <si>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</si>
  <si>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</si>
  <si>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</si>
  <si>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</si>
  <si>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</si>
  <si>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</si>
  <si>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</si>
  <si>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</si>
  <si>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</si>
  <si>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</si>
  <si>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</si>
  <si>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</si>
  <si>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</si>
  <si>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</si>
  <si>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</si>
  <si>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</si>
  <si>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</si>
  <si>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</si>
  <si>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</si>
  <si>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</si>
  <si>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</si>
  <si>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</si>
  <si>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</si>
  <si>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</si>
  <si>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</si>
  <si>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</si>
  <si>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</si>
  <si>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</si>
  <si>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</si>
  <si>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</si>
  <si>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</si>
  <si>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</si>
  <si>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</si>
  <si>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</si>
  <si>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</si>
  <si>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</si>
  <si>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</si>
  <si>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</si>
  <si>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</si>
  <si>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</si>
  <si>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</si>
  <si>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</si>
  <si>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</si>
  <si>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</si>
  <si>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</si>
  <si>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</si>
  <si>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</si>
  <si>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</si>
  <si>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</si>
  <si>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</si>
  <si>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</si>
  <si>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</si>
  <si>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</si>
  <si>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</si>
  <si>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</si>
  <si>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</si>
  <si>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</si>
  <si>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</si>
  <si>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</si>
  <si>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</si>
  <si>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</si>
  <si>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</si>
  <si>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</si>
  <si>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</si>
  <si>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</si>
  <si>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</si>
  <si>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</si>
  <si>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</si>
  <si>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</si>
  <si>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</si>
  <si>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</si>
  <si>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</si>
  <si>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</si>
  <si>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</si>
  <si>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</si>
  <si>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</si>
  <si>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</si>
  <si>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</si>
  <si>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</si>
  <si>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</si>
  <si>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</si>
  <si>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</si>
  <si>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</si>
  <si>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</si>
  <si>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</si>
  <si>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</si>
  <si>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</si>
  <si>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</si>
  <si>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</si>
  <si>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</si>
  <si>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</si>
  <si>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</si>
  <si>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</si>
  <si>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</si>
  <si>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</si>
  <si>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</si>
  <si>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</si>
  <si>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</si>
  <si>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</si>
  <si>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</si>
  <si>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</si>
  <si>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</si>
  <si>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</si>
  <si>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</si>
  <si>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</si>
  <si>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</si>
  <si>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</si>
  <si>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</si>
  <si>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</si>
  <si>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</si>
  <si>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</si>
  <si>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</si>
  <si>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</si>
  <si>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</si>
  <si>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</si>
  <si>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</si>
  <si>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</si>
  <si>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</si>
  <si>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</si>
  <si>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</si>
  <si>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</si>
  <si>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</si>
  <si>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</si>
  <si>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</si>
  <si>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</si>
  <si>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</si>
  <si>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</si>
  <si>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</si>
  <si>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</si>
  <si>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</si>
  <si>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</si>
  <si>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</si>
  <si>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</si>
  <si>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</si>
  <si>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</si>
  <si>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</si>
  <si>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</si>
  <si>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</si>
  <si>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</si>
  <si>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</si>
  <si>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</si>
  <si>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</si>
  <si>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</si>
  <si>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</si>
  <si>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</si>
  <si>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</si>
  <si>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</si>
  <si>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</si>
  <si>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</si>
  <si>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</si>
  <si>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</si>
  <si>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</si>
  <si>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</si>
  <si>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</si>
  <si>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</si>
  <si>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</si>
  <si>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</si>
  <si>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</si>
  <si>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</si>
  <si>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</si>
  <si>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</si>
  <si>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</si>
  <si>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</si>
  <si>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</si>
  <si>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</si>
  <si>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</si>
  <si>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</si>
  <si>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</si>
  <si>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</si>
  <si>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</si>
  <si>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</si>
  <si>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</si>
  <si>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</si>
  <si>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</si>
  <si>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</si>
  <si>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</si>
  <si>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</si>
  <si>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</si>
  <si>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</si>
  <si>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</si>
  <si>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</si>
  <si>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</si>
  <si>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</si>
  <si>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</si>
  <si>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</si>
  <si>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</si>
  <si>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</si>
  <si>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</si>
  <si>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</si>
  <si>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</si>
  <si>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</si>
  <si>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</si>
  <si>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</si>
  <si>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</si>
  <si>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</si>
  <si>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</si>
  <si>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</si>
  <si>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</si>
  <si>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</si>
  <si>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</si>
  <si>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</si>
  <si>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</si>
  <si>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</si>
  <si>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</si>
  <si>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</si>
  <si>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</si>
  <si>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</si>
  <si>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</si>
  <si>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</si>
  <si>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</si>
  <si>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</si>
  <si>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</si>
  <si>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</si>
  <si>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</si>
  <si>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</si>
  <si>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</si>
  <si>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</si>
  <si>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</si>
  <si>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</si>
  <si>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</si>
  <si>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</si>
  <si>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</si>
  <si>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</si>
  <si>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</si>
  <si>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</si>
  <si>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</si>
  <si>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</si>
  <si>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</si>
  <si>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</si>
  <si>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</si>
  <si>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</si>
  <si>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</si>
  <si>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</si>
  <si>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</si>
  <si>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</si>
  <si>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</si>
  <si>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</si>
  <si>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</si>
  <si>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</si>
  <si>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</si>
  <si>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</si>
  <si>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</si>
  <si>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</si>
  <si>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</si>
  <si>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</si>
  <si>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</si>
  <si>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</si>
  <si>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</si>
  <si>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</si>
  <si>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</si>
  <si>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</si>
  <si>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</si>
  <si>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</si>
  <si>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</si>
  <si>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</si>
  <si>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</si>
  <si>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</si>
  <si>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</si>
  <si>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</si>
  <si>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</si>
  <si>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</si>
  <si>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</si>
  <si>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</si>
  <si>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</si>
  <si>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</si>
  <si>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</si>
  <si>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</si>
  <si>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</si>
  <si>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</si>
  <si>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</si>
  <si>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</si>
  <si>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</si>
  <si>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</si>
  <si>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</si>
  <si>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</si>
  <si>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</si>
  <si>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</si>
  <si>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</si>
  <si>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</si>
  <si>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</si>
  <si>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</si>
  <si>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</si>
  <si>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</si>
  <si>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</si>
  <si>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</si>
  <si>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</si>
  <si>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</si>
  <si>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</si>
  <si>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</si>
  <si>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</si>
  <si>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</si>
  <si>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</si>
  <si>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</si>
  <si>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</si>
  <si>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</si>
  <si>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</si>
  <si>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</si>
  <si>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</si>
  <si>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</si>
  <si>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</si>
  <si>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</si>
  <si>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</si>
  <si>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</si>
  <si>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</si>
  <si>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</si>
  <si>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</si>
  <si>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</si>
  <si>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</si>
  <si>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</si>
  <si>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</si>
  <si>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</si>
  <si>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</si>
  <si>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</si>
  <si>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</si>
  <si>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</si>
  <si>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</si>
  <si>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</si>
  <si>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</si>
  <si>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</si>
  <si>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</si>
  <si>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</si>
  <si>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</si>
  <si>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</si>
  <si>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</si>
  <si>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</si>
  <si>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</si>
  <si>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</si>
  <si>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</si>
  <si>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</si>
  <si>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</si>
  <si>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</si>
  <si>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</si>
  <si>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</si>
  <si>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</si>
  <si>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</si>
  <si>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</si>
  <si>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</si>
  <si>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</si>
  <si>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</si>
  <si>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</si>
  <si>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</si>
  <si>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</si>
  <si>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</si>
  <si>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</si>
  <si>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</si>
  <si>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</si>
  <si>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</si>
  <si>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</si>
  <si>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</si>
  <si>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</si>
  <si>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</si>
  <si>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</si>
  <si>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</si>
  <si>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</si>
  <si>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</si>
  <si>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</si>
  <si>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</si>
  <si>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</si>
  <si>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</si>
  <si>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</si>
  <si>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</si>
  <si>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</si>
  <si>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</si>
  <si>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</si>
  <si>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</si>
  <si>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</si>
  <si>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</si>
  <si>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</si>
  <si>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</si>
  <si>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</si>
  <si>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</si>
  <si>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</si>
  <si>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</si>
  <si>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</si>
  <si>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</si>
  <si>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</si>
  <si>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</si>
  <si>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</si>
  <si>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</si>
  <si>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</si>
  <si>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</si>
  <si>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</si>
  <si>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</si>
  <si>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</si>
  <si>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</si>
  <si>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</si>
  <si>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</si>
  <si>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</si>
  <si>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</si>
  <si>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</si>
  <si>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</si>
  <si>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</si>
  <si>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</si>
  <si>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</si>
  <si>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</si>
  <si>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</si>
  <si>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</si>
  <si>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</si>
  <si>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</si>
  <si>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</si>
  <si>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</si>
  <si>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</si>
  <si>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</si>
  <si>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</si>
  <si>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</si>
  <si>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</si>
  <si>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</si>
  <si>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</si>
  <si>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</si>
  <si>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</si>
  <si>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</si>
  <si>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</si>
  <si>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</si>
  <si>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</si>
  <si>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</si>
  <si>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</si>
  <si>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</si>
  <si>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</si>
  <si>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</si>
  <si>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</si>
  <si>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</si>
  <si>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</si>
  <si>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</si>
  <si>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</si>
  <si>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</si>
  <si>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</si>
  <si>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</si>
  <si>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</si>
  <si>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</si>
  <si>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</si>
  <si>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</si>
  <si>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</si>
  <si>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</si>
  <si>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</si>
  <si>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</si>
  <si>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</si>
  <si>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</si>
  <si>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</si>
  <si>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</si>
  <si>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</si>
  <si>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</si>
  <si>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</si>
  <si>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</si>
  <si>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</si>
  <si>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</si>
  <si>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</si>
  <si>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</si>
  <si>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</si>
  <si>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</si>
  <si>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</si>
  <si>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</si>
  <si>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</si>
  <si>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</si>
  <si>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</si>
  <si>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</si>
  <si>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</si>
  <si>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</si>
  <si>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</si>
  <si>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</si>
  <si>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</si>
  <si>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</si>
  <si>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</si>
  <si>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</si>
  <si>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</si>
  <si>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</si>
  <si>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</si>
  <si>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</si>
  <si>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</si>
  <si>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</si>
  <si>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</si>
  <si>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</si>
  <si>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</si>
  <si>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</si>
  <si>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</si>
  <si>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</si>
  <si>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</si>
  <si>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</si>
  <si>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</si>
  <si>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</si>
  <si>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</si>
  <si>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</si>
  <si>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</si>
  <si>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</si>
  <si>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</si>
  <si>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</si>
  <si>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</si>
  <si>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</si>
  <si>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</si>
  <si>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</si>
  <si>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</si>
  <si>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</si>
  <si>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</si>
  <si>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</si>
  <si>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</si>
  <si>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</si>
  <si>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</si>
  <si>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</si>
  <si>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</si>
  <si>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</si>
  <si>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</si>
  <si>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</si>
  <si>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</si>
  <si>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</si>
  <si>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</si>
  <si>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</si>
  <si>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</si>
  <si>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</si>
  <si>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</si>
  <si>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</si>
  <si>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</si>
  <si>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</si>
  <si>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</si>
  <si>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</si>
  <si>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</si>
  <si>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</si>
  <si>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</si>
  <si>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</si>
  <si>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</si>
  <si>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</si>
  <si>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</si>
  <si>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</si>
  <si>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</si>
  <si>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</si>
  <si>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</si>
  <si>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</si>
  <si>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</si>
  <si>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</si>
  <si>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</si>
  <si>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</si>
  <si>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</si>
  <si>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</si>
  <si>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</si>
  <si>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</si>
  <si>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</si>
  <si>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</si>
  <si>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</si>
  <si>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</si>
  <si>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</si>
  <si>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</si>
  <si>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</si>
  <si>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</si>
  <si>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</si>
  <si>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</si>
  <si>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</si>
  <si>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</si>
  <si>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</si>
  <si>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</si>
  <si>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</si>
  <si>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</si>
  <si>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</si>
  <si>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</si>
  <si>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</si>
  <si>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</si>
  <si>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</si>
  <si>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</si>
  <si>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</si>
  <si>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</si>
  <si>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</si>
  <si>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</si>
  <si>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</si>
  <si>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</si>
  <si>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</si>
  <si>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</si>
  <si>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</si>
  <si>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</si>
  <si>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</si>
  <si>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</si>
  <si>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</si>
  <si>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</si>
  <si>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</si>
  <si>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</si>
  <si>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</si>
  <si>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</si>
  <si>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</si>
  <si>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</si>
  <si>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</si>
  <si>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</si>
  <si>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</si>
  <si>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</si>
  <si>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</si>
  <si>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</si>
  <si>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</si>
  <si>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</si>
  <si>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</si>
  <si>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</si>
  <si>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</si>
  <si>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</si>
  <si>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</si>
  <si>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</si>
  <si>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</si>
  <si>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</si>
  <si>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</si>
  <si>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</si>
  <si>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</si>
  <si>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</si>
  <si>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</si>
  <si>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</si>
  <si>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</si>
  <si>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</si>
  <si>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</si>
  <si>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</si>
  <si>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</si>
  <si>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</si>
  <si>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</si>
  <si>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</si>
  <si>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</si>
  <si>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</si>
  <si>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</si>
  <si>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</si>
  <si>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</si>
  <si>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</si>
  <si>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</si>
  <si>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</si>
  <si>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</si>
  <si>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</si>
  <si>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</si>
  <si>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</si>
  <si>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</si>
  <si>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</si>
  <si>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</si>
  <si>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</si>
  <si>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</si>
  <si>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</si>
  <si>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</si>
  <si>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</si>
  <si>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</si>
  <si>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</si>
  <si>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</si>
  <si>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</si>
  <si>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</si>
  <si>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</si>
  <si>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</si>
  <si>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</si>
  <si>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</si>
  <si>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</si>
  <si>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</si>
  <si>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</si>
  <si>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</si>
  <si>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</si>
  <si>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</si>
  <si>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</si>
  <si>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</si>
  <si>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</si>
  <si>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</si>
  <si>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</si>
  <si>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</si>
  <si>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</si>
  <si>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</si>
  <si>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</si>
  <si>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</si>
  <si>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</si>
  <si>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</si>
  <si>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</si>
  <si>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</si>
  <si>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</si>
  <si>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</si>
  <si>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</si>
  <si>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</si>
  <si>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</si>
  <si>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</si>
  <si>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</si>
  <si>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</si>
  <si>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</si>
  <si>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</si>
  <si>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</si>
  <si>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</si>
  <si>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</si>
  <si>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</si>
  <si>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</si>
  <si>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</si>
  <si>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</si>
  <si>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</si>
  <si>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</si>
  <si>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</si>
  <si>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</si>
  <si>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</si>
  <si>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</si>
  <si>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</si>
  <si>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</si>
  <si>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</si>
  <si>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</si>
  <si>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</si>
  <si>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</si>
  <si>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</si>
  <si>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</si>
  <si>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</si>
  <si>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</si>
  <si>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</si>
  <si>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</si>
  <si>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</si>
  <si>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</si>
  <si>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</si>
  <si>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</si>
  <si>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</si>
  <si>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</si>
  <si>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</si>
  <si>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</si>
  <si>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</si>
  <si>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</si>
  <si>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</si>
  <si>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</si>
  <si>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</si>
  <si>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</si>
  <si>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</si>
  <si>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</si>
  <si>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</si>
  <si>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</si>
  <si>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</si>
  <si>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</si>
  <si>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</si>
  <si>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</si>
  <si>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</si>
  <si>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</si>
  <si>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</si>
  <si>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</si>
  <si>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</si>
  <si>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</si>
  <si>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</si>
  <si>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</si>
  <si>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</si>
  <si>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</si>
  <si>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</si>
  <si>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</si>
  <si>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</si>
  <si>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</si>
  <si>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</si>
  <si>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</si>
  <si>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</si>
  <si>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</si>
  <si>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</si>
  <si>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</si>
  <si>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</si>
  <si>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</si>
  <si>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</si>
  <si>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</si>
  <si>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</si>
  <si>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</si>
  <si>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</si>
  <si>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</si>
  <si>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</si>
  <si>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</si>
  <si>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</si>
  <si>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</si>
  <si>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</si>
  <si>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</si>
  <si>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</si>
  <si>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</si>
  <si>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</si>
  <si>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</si>
  <si>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</si>
  <si>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</si>
  <si>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</si>
  <si>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</si>
  <si>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</si>
  <si>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</si>
  <si>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</si>
  <si>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</si>
  <si>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</si>
  <si>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</si>
  <si>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</si>
  <si>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</si>
  <si>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</si>
  <si>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</si>
  <si>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</si>
  <si>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</si>
  <si>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</si>
  <si>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</si>
  <si>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</si>
  <si>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</si>
  <si>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</si>
  <si>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</si>
  <si>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</si>
  <si>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</si>
  <si>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</si>
  <si>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</si>
  <si>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</si>
  <si>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</si>
  <si>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</si>
  <si>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</si>
  <si>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</si>
  <si>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</si>
  <si>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</si>
  <si>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</si>
  <si>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</si>
  <si>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</si>
  <si>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</si>
  <si>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</si>
  <si>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</si>
  <si>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</si>
  <si>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</si>
  <si>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</si>
  <si>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</si>
  <si>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</si>
  <si>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</si>
  <si>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</si>
  <si>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</si>
  <si>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</si>
  <si>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</si>
  <si>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</si>
  <si>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</si>
  <si>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</si>
  <si>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</si>
  <si>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</si>
  <si>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</si>
  <si>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</si>
  <si>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</si>
  <si>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</si>
  <si>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</si>
  <si>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</si>
  <si>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</si>
  <si>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</si>
  <si>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</si>
  <si>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</si>
  <si>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</si>
  <si>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</si>
  <si>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</si>
  <si>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</si>
  <si>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</si>
  <si>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</si>
  <si>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</si>
  <si>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</si>
  <si>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</si>
  <si>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</si>
  <si>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</si>
  <si>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</si>
  <si>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</si>
  <si>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</si>
  <si>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</si>
  <si>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</si>
  <si>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</si>
  <si>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</si>
  <si>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</si>
  <si>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</si>
  <si>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</si>
  <si>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</si>
  <si>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</si>
  <si>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</si>
  <si>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</si>
  <si>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</si>
  <si>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</si>
  <si>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</si>
  <si>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</si>
  <si>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</si>
  <si>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</si>
  <si>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</si>
  <si>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</si>
  <si>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</si>
  <si>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</si>
  <si>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</si>
  <si>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</si>
  <si>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</si>
  <si>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</si>
  <si>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</si>
  <si>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</si>
  <si>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</si>
  <si>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</si>
  <si>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</si>
  <si>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</si>
  <si>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</si>
  <si>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</si>
  <si>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</si>
  <si>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</si>
  <si>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</si>
  <si>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</si>
  <si>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</si>
  <si>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</si>
  <si>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</si>
  <si>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</si>
  <si>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</si>
  <si>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</si>
  <si>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</si>
  <si>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</si>
  <si>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</si>
  <si>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</si>
  <si>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</si>
  <si>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</si>
  <si>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</si>
  <si>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</si>
  <si>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</si>
  <si>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</si>
  <si>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</si>
  <si>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</si>
  <si>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</si>
  <si>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</si>
  <si>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</si>
  <si>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</si>
  <si>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</si>
  <si>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</si>
  <si>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</si>
  <si>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</si>
  <si>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</si>
  <si>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</si>
  <si>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</si>
  <si>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</si>
  <si>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</si>
  <si>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</si>
  <si>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</si>
  <si>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</si>
  <si>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</si>
  <si>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</si>
  <si>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</si>
  <si>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</si>
  <si>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</si>
  <si>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</si>
  <si>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</si>
  <si>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</si>
  <si>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</si>
  <si>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</si>
  <si>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</si>
  <si>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</si>
  <si>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</si>
  <si>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</si>
  <si>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</si>
  <si>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</si>
  <si>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</si>
  <si>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</si>
  <si>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</si>
  <si>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</si>
  <si>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</si>
  <si>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</si>
  <si>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</si>
  <si>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</si>
  <si>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</si>
  <si>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</si>
  <si>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</si>
  <si>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</si>
  <si>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</si>
  <si>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</si>
  <si>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</si>
  <si>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</si>
  <si>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</si>
  <si>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</si>
  <si>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</si>
  <si>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</si>
  <si>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</si>
  <si>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</si>
  <si>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</si>
  <si>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</si>
  <si>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</si>
  <si>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</si>
  <si>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</si>
  <si>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</si>
  <si>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</si>
  <si>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</si>
  <si>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</si>
  <si>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</si>
  <si>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</si>
  <si>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</si>
  <si>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</si>
  <si>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</si>
  <si>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</si>
  <si>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</si>
  <si>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</si>
  <si>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</si>
  <si>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</si>
  <si>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</si>
  <si>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</si>
  <si>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</si>
  <si>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</si>
  <si>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</si>
  <si>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</si>
  <si>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</si>
  <si>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</si>
  <si>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</si>
  <si>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</si>
  <si>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</si>
  <si>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</si>
  <si>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</si>
  <si>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</si>
  <si>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</si>
  <si>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</si>
  <si>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</si>
  <si>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</si>
  <si>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</si>
  <si>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</si>
  <si>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</si>
  <si>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</si>
  <si>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</si>
  <si>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</si>
  <si>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</si>
  <si>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</si>
  <si>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</si>
  <si>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</si>
  <si>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</si>
  <si>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</si>
  <si>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</si>
  <si>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</si>
  <si>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</si>
  <si>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</si>
  <si>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</si>
  <si>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</si>
  <si>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</si>
  <si>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</si>
  <si>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</si>
  <si>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</si>
  <si>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</si>
  <si>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</si>
  <si>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</si>
  <si>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</si>
  <si>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</si>
  <si>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</si>
  <si>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</si>
  <si>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</si>
  <si>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</si>
  <si>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</si>
  <si>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</si>
  <si>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</si>
  <si>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</si>
  <si>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</si>
  <si>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</si>
  <si>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</si>
  <si>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</si>
  <si>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</si>
  <si>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</si>
  <si>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</si>
  <si>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</si>
  <si>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</si>
  <si>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</si>
  <si>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</si>
  <si>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</si>
  <si>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</si>
  <si>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</si>
  <si>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</si>
  <si>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</si>
  <si>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</si>
  <si>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</si>
  <si>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</si>
  <si>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</si>
  <si>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</si>
  <si>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</si>
  <si>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</si>
  <si>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</si>
  <si>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</si>
  <si>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</si>
  <si>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</si>
  <si>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</si>
  <si>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</si>
  <si>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</si>
  <si>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</si>
  <si>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</si>
  <si>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</si>
  <si>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</si>
  <si>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</si>
  <si>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</si>
  <si>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</si>
  <si>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</si>
  <si>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</si>
  <si>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</si>
  <si>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</si>
  <si>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</si>
  <si>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</si>
  <si>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</si>
  <si>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</si>
  <si>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</si>
  <si>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</si>
  <si>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</si>
  <si>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</si>
  <si>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</si>
  <si>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</si>
  <si>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</si>
  <si>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</si>
  <si>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</si>
  <si>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</si>
  <si>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</si>
  <si>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</si>
  <si>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</si>
  <si>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</si>
  <si>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</si>
  <si>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</si>
  <si>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</si>
  <si>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</si>
  <si>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</si>
  <si>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</si>
  <si>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</si>
  <si>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</si>
  <si>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</si>
  <si>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</si>
  <si>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</si>
  <si>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</si>
  <si>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</si>
  <si>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</si>
  <si>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</si>
  <si>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</si>
  <si>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</si>
  <si>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</si>
  <si>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</si>
  <si>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</si>
  <si>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</si>
  <si>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</si>
  <si>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</si>
  <si>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</si>
  <si>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</si>
  <si>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</si>
  <si>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</si>
  <si>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</si>
  <si>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</si>
  <si>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</si>
  <si>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</si>
  <si>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</si>
  <si>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</si>
  <si>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</si>
  <si>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</si>
  <si>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</si>
  <si>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</si>
  <si>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</si>
  <si>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</si>
  <si>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</si>
  <si>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</si>
  <si>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</si>
  <si>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</si>
  <si>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</si>
  <si>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</si>
  <si>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</si>
  <si>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</si>
  <si>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</si>
  <si>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</si>
  <si>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</si>
  <si>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</si>
  <si>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</si>
  <si>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</si>
  <si>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</si>
  <si>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</si>
  <si>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</si>
  <si>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</si>
  <si>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</si>
  <si>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</si>
  <si>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</si>
  <si>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</si>
  <si>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</si>
  <si>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</si>
  <si>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</si>
  <si>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</si>
  <si>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</si>
  <si>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</si>
  <si>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</si>
  <si>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</si>
  <si>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</si>
  <si>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</si>
  <si>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</si>
  <si>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</si>
  <si>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</si>
  <si>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</si>
  <si>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</si>
  <si>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</si>
  <si>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</si>
  <si>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</si>
  <si>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</si>
  <si>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</si>
  <si>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</si>
  <si>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</si>
  <si>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</si>
  <si>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</si>
  <si>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</si>
  <si>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</si>
  <si>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</si>
  <si>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</si>
  <si>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</si>
  <si>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</si>
  <si>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</si>
  <si>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</si>
  <si>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</si>
  <si>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</si>
  <si>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</si>
  <si>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</si>
  <si>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</si>
  <si>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</si>
  <si>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</si>
  <si>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</si>
  <si>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</si>
  <si>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</si>
  <si>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</si>
  <si>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</si>
  <si>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</si>
  <si>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</si>
  <si>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</si>
  <si>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</si>
  <si>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</si>
  <si>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</si>
  <si>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</si>
  <si>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</si>
  <si>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</si>
  <si>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</si>
  <si>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</si>
  <si>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</si>
  <si>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</si>
  <si>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</si>
  <si>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</si>
  <si>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</si>
  <si>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</si>
  <si>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</si>
  <si>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</si>
  <si>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</si>
  <si>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</si>
  <si>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</si>
  <si>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</si>
  <si>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</si>
  <si>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</si>
  <si>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</si>
  <si>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</si>
  <si>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</si>
  <si>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</si>
  <si>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</si>
  <si>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</si>
  <si>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</si>
  <si>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</si>
  <si>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</si>
  <si>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</si>
  <si>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</si>
  <si>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</si>
  <si>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</si>
  <si>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</si>
  <si>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</si>
  <si>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</si>
  <si>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</si>
  <si>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</si>
  <si>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</si>
  <si>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</si>
  <si>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</si>
  <si>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</si>
  <si>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</si>
  <si>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</si>
  <si>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</si>
  <si>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</si>
  <si>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</si>
  <si>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</si>
  <si>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</si>
  <si>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</si>
  <si>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</si>
  <si>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</si>
  <si>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</si>
  <si>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</si>
  <si>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</si>
  <si>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</si>
  <si>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</si>
  <si>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</si>
  <si>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</si>
  <si>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</si>
  <si>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</si>
  <si>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</si>
  <si>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</si>
  <si>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</si>
  <si>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</si>
  <si>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</si>
  <si>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</si>
  <si>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</si>
  <si>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</si>
  <si>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</si>
  <si>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</si>
  <si>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</si>
  <si>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</si>
  <si>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</si>
  <si>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</si>
  <si>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</si>
  <si>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</si>
  <si>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</si>
  <si>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</si>
  <si>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</si>
  <si>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</si>
  <si>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</si>
  <si>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</si>
  <si>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</si>
  <si>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</si>
  <si>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</si>
  <si>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</si>
  <si>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</si>
  <si>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</si>
  <si>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</si>
  <si>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</si>
  <si>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</si>
  <si>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</si>
  <si>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</si>
  <si>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</si>
  <si>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</si>
  <si>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</si>
  <si>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</si>
  <si>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</si>
  <si>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</si>
  <si>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</si>
  <si>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</si>
  <si>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</si>
  <si>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</si>
  <si>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</si>
  <si>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</si>
  <si>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</si>
  <si>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</si>
  <si>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</si>
  <si>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</si>
  <si>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</si>
  <si>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</si>
  <si>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</si>
  <si>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</si>
  <si>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</si>
  <si>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</si>
  <si>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</si>
  <si>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</si>
  <si>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</si>
  <si>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</si>
  <si>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</si>
  <si>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</si>
  <si>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</si>
  <si>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</si>
  <si>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</si>
  <si>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</si>
  <si>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</si>
  <si>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</si>
  <si>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</si>
  <si>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</si>
  <si>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</si>
  <si>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</si>
  <si>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</si>
  <si>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</si>
  <si>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</si>
  <si>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</si>
  <si>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</si>
  <si>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</si>
  <si>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</si>
  <si>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</si>
  <si>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</si>
  <si>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</si>
  <si>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</si>
  <si>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</si>
  <si>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</si>
  <si>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</si>
  <si>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</si>
  <si>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</si>
  <si>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</si>
  <si>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</si>
  <si>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</si>
  <si>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</si>
  <si>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</si>
  <si>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</si>
  <si>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</si>
  <si>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</si>
  <si>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</si>
  <si>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</si>
  <si>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</si>
  <si>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</si>
  <si>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</si>
  <si>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</si>
  <si>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</si>
  <si>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</si>
  <si>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</si>
  <si>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</si>
  <si>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</si>
  <si>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</si>
  <si>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</si>
  <si>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</si>
  <si>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</si>
  <si>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</si>
  <si>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</si>
  <si>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</si>
  <si>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</si>
  <si>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</si>
  <si>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</si>
  <si>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</si>
  <si>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</si>
  <si>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</si>
  <si>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</si>
  <si>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</si>
  <si>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</si>
  <si>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</si>
  <si>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</si>
  <si>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</si>
  <si>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</si>
  <si>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</si>
  <si>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</si>
  <si>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</si>
  <si>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</si>
  <si>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</si>
  <si>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</si>
  <si>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</si>
  <si>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</si>
  <si>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</si>
  <si>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</si>
  <si>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</si>
  <si>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</si>
  <si>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</si>
  <si>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</si>
  <si>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</si>
  <si>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</si>
  <si>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</si>
  <si>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</si>
  <si>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</si>
  <si>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</si>
  <si>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</si>
  <si>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</si>
  <si>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</si>
  <si>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</si>
  <si>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</si>
  <si>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</si>
  <si>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</si>
  <si>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</si>
  <si>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</si>
  <si>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</si>
  <si>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</si>
  <si>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</si>
  <si>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</si>
  <si>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</si>
  <si>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</si>
  <si>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</si>
  <si>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</si>
  <si>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</si>
  <si>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</si>
  <si>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</si>
  <si>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</si>
  <si>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</si>
  <si>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</si>
  <si>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</si>
  <si>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</si>
  <si>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</si>
  <si>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</si>
  <si>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</si>
  <si>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</si>
  <si>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</si>
  <si>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</si>
  <si>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</si>
  <si>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</si>
  <si>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</si>
  <si>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</si>
  <si>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</si>
  <si>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</si>
  <si>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</si>
  <si>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</si>
  <si>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</si>
  <si>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</si>
  <si>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</si>
  <si>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</si>
  <si>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</si>
  <si>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</si>
  <si>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</si>
  <si>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</si>
  <si>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</si>
  <si>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</si>
  <si>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</si>
  <si>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</si>
  <si>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</si>
  <si>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</si>
  <si>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</si>
  <si>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</si>
  <si>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</si>
  <si>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</si>
  <si>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</si>
  <si>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</si>
  <si>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</si>
  <si>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</si>
  <si>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</si>
  <si>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</si>
  <si>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</si>
  <si>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</si>
  <si>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</si>
  <si>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</si>
  <si>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</si>
  <si>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</si>
  <si>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</si>
  <si>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</si>
  <si>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</si>
  <si>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</si>
  <si>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</si>
  <si>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</si>
  <si>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</si>
  <si>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</si>
  <si>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</si>
  <si>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</si>
  <si>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</si>
  <si>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</si>
  <si>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</si>
  <si>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</si>
  <si>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</si>
  <si>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</si>
  <si>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</si>
  <si>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</si>
  <si>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</si>
  <si>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</si>
  <si>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</si>
  <si>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</si>
  <si>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</si>
  <si>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</si>
  <si>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</si>
  <si>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</si>
  <si>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</si>
  <si>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</si>
  <si>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</si>
  <si>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</si>
  <si>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</si>
  <si>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</si>
  <si>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</si>
  <si>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</si>
  <si>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</si>
  <si>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</si>
  <si>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</si>
  <si>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</si>
  <si>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</si>
  <si>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</si>
  <si>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</si>
  <si>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</si>
  <si>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</si>
  <si>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</si>
  <si>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</si>
  <si>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</si>
  <si>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</si>
  <si>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</si>
  <si>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</si>
  <si>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</si>
  <si>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</si>
  <si>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</si>
  <si>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</si>
  <si>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</si>
  <si>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</si>
  <si>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</si>
  <si>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</si>
  <si>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</si>
  <si>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</si>
  <si>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</si>
  <si>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</si>
  <si>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</si>
  <si>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</si>
  <si>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</si>
  <si>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</si>
  <si>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</si>
  <si>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</si>
  <si>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</si>
  <si>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</si>
  <si>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</si>
  <si>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</si>
  <si>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</si>
  <si>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</si>
  <si>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</si>
  <si>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</si>
  <si>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</si>
  <si>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</si>
  <si>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</si>
  <si>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</si>
  <si>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</si>
  <si>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</si>
  <si>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</si>
  <si>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</si>
  <si>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</si>
  <si>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</si>
  <si>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</si>
  <si>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</si>
  <si>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</si>
  <si>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</si>
  <si>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</si>
  <si>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</si>
  <si>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</si>
  <si>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</si>
  <si>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</si>
  <si>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</si>
  <si>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</si>
  <si>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</si>
  <si>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</si>
  <si>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</si>
  <si>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</si>
  <si>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</si>
  <si>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</si>
  <si>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</si>
  <si>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</si>
  <si>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</si>
  <si>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</si>
  <si>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</si>
  <si>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</si>
  <si>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</si>
  <si>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</si>
  <si>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</si>
  <si>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</si>
  <si>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</si>
  <si>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</si>
  <si>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</si>
  <si>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</si>
  <si>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</si>
  <si>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</si>
  <si>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</si>
  <si>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</si>
  <si>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</si>
  <si>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</si>
  <si>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</si>
  <si>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</si>
  <si>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</si>
  <si>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</si>
  <si>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</si>
  <si>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</si>
  <si>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</si>
  <si>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</si>
  <si>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</si>
  <si>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</si>
  <si>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</si>
  <si>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</si>
  <si>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</si>
  <si>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</si>
  <si>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</si>
  <si>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</si>
  <si>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</si>
  <si>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</si>
  <si>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</si>
  <si>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</si>
  <si>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</si>
  <si>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</si>
  <si>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</si>
  <si>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</si>
  <si>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</si>
  <si>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</si>
  <si>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</si>
  <si>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</si>
  <si>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</si>
  <si>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</si>
  <si>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</si>
  <si>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</si>
  <si>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</si>
  <si>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</si>
  <si>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</si>
  <si>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</si>
  <si>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</si>
  <si>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</si>
  <si>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</si>
  <si>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</si>
  <si>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</si>
  <si>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</si>
  <si>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</si>
  <si>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</si>
  <si>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</si>
  <si>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</si>
  <si>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</si>
  <si>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</si>
  <si>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</si>
  <si>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</si>
  <si>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</si>
  <si>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</si>
  <si>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</si>
  <si>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</si>
  <si>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</si>
  <si>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</si>
  <si>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</si>
  <si>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</si>
  <si>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</si>
  <si>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</si>
  <si>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</si>
  <si>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</si>
  <si>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</si>
  <si>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</si>
  <si>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</si>
  <si>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</si>
  <si>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</si>
  <si>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</si>
  <si>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</si>
  <si>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</si>
  <si>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</si>
  <si>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</si>
  <si>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</si>
  <si>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</si>
  <si>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</si>
  <si>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</si>
  <si>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</si>
  <si>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</si>
  <si>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</si>
  <si>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</si>
  <si>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</si>
  <si>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</si>
  <si>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</si>
  <si>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</si>
  <si>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</si>
  <si>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</si>
  <si>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</si>
  <si>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</si>
  <si>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</si>
  <si>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</si>
  <si>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</si>
  <si>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</si>
  <si>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</si>
  <si>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</si>
  <si>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</si>
  <si>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</si>
  <si>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</si>
  <si>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</si>
  <si>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</si>
  <si>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</si>
  <si>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</si>
  <si>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</si>
  <si>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</si>
  <si>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</si>
  <si>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</si>
  <si>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</si>
  <si>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</si>
  <si>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</si>
  <si>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</si>
  <si>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</si>
  <si>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</si>
  <si>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</si>
  <si>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</si>
  <si>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</si>
  <si>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</si>
  <si>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</si>
  <si>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</si>
  <si>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</si>
  <si>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</si>
  <si>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</si>
  <si>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</si>
  <si>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</si>
  <si>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</si>
  <si>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</si>
  <si>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</si>
  <si>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</si>
  <si>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</si>
  <si>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</si>
  <si>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</si>
  <si>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</si>
  <si>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</si>
  <si>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</si>
  <si>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</si>
  <si>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</si>
  <si>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</si>
  <si>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</si>
  <si>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</si>
  <si>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</si>
  <si>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</si>
  <si>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</si>
  <si>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</si>
  <si>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</si>
  <si>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</si>
  <si>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</si>
  <si>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</si>
  <si>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</si>
  <si>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</si>
  <si>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</si>
  <si>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</si>
  <si>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</si>
  <si>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</si>
  <si>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</si>
  <si>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</si>
  <si>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</si>
  <si>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</si>
  <si>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</si>
  <si>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</si>
  <si>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</si>
  <si>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</si>
  <si>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</si>
  <si>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</si>
  <si>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</si>
  <si>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</si>
  <si>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</si>
  <si>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</si>
  <si>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</si>
  <si>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</si>
  <si>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</si>
  <si>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</si>
  <si>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</si>
  <si>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</si>
  <si>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</si>
  <si>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</si>
  <si>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</si>
  <si>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</si>
  <si>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</si>
  <si>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</si>
  <si>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</si>
  <si>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</si>
  <si>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</si>
  <si>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</si>
  <si>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</si>
  <si>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</si>
  <si>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</si>
  <si>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</si>
  <si>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</si>
  <si>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</si>
  <si>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</si>
  <si>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</si>
  <si>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</si>
  <si>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</si>
  <si>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</si>
  <si>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</si>
  <si>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</si>
  <si>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</si>
  <si>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</si>
  <si>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</si>
  <si>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</si>
  <si>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</si>
  <si>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</si>
  <si>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</si>
  <si>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</si>
  <si>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</si>
  <si>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</si>
  <si>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</si>
  <si>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</si>
  <si>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</si>
  <si>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</si>
  <si>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</si>
  <si>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</si>
  <si>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</si>
  <si>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</si>
  <si>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</si>
  <si>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</si>
  <si>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</si>
  <si>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</si>
  <si>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</si>
  <si>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</si>
  <si>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</si>
  <si>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</si>
  <si>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</si>
  <si>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</si>
  <si>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</si>
  <si>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</si>
  <si>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</si>
  <si>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</si>
  <si>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</si>
  <si>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</si>
  <si>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</si>
  <si>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</si>
  <si>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</si>
  <si>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</si>
  <si>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</si>
  <si>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</si>
  <si>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</si>
  <si>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</si>
  <si>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</si>
  <si>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</si>
  <si>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</si>
  <si>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</si>
  <si>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</si>
  <si>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</si>
  <si>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</si>
  <si>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</si>
  <si>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</si>
  <si>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</si>
  <si>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</si>
  <si>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</si>
  <si>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</si>
  <si>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</si>
  <si>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</si>
  <si>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</si>
  <si>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</si>
  <si>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</si>
  <si>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</si>
  <si>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</si>
  <si>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</si>
  <si>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</si>
  <si>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</si>
  <si>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</si>
  <si>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</si>
  <si>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</si>
  <si>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</si>
  <si>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</si>
  <si>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</si>
  <si>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</si>
  <si>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</si>
  <si>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</si>
  <si>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</si>
  <si>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</si>
  <si>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</si>
  <si>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</si>
  <si>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</si>
  <si>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</si>
  <si>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</si>
  <si>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</si>
  <si>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</si>
  <si>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</si>
  <si>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</si>
  <si>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</si>
  <si>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</si>
  <si>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</si>
  <si>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</si>
  <si>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</si>
  <si>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</si>
  <si>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</si>
  <si>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</si>
  <si>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</si>
  <si>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</si>
  <si>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</si>
  <si>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</si>
  <si>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</si>
  <si>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</si>
  <si>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</si>
  <si>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</si>
  <si>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</si>
  <si>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</si>
  <si>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</si>
  <si>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</si>
  <si>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</si>
  <si>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</si>
  <si>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</si>
  <si>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</si>
  <si>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</si>
  <si>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</si>
  <si>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</si>
  <si>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</si>
  <si>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</si>
  <si>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</si>
  <si>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</si>
  <si>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</si>
  <si>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</si>
  <si>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</si>
  <si>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</si>
  <si>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</si>
  <si>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</si>
  <si>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</si>
  <si>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</si>
  <si>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</si>
  <si>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</si>
  <si>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</si>
  <si>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</si>
  <si>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</si>
  <si>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</si>
  <si>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</si>
  <si>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</si>
  <si>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</si>
  <si>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</si>
  <si>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</si>
  <si>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</si>
  <si>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</si>
  <si>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</si>
  <si>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</si>
  <si>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</si>
  <si>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</si>
  <si>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</si>
  <si>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</si>
  <si>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</si>
  <si>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</si>
  <si>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</si>
  <si>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</si>
  <si>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</si>
  <si>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</si>
  <si>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</si>
  <si>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</si>
  <si>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</si>
  <si>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</si>
  <si>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</si>
  <si>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</si>
  <si>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</si>
  <si>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</si>
  <si>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</si>
  <si>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</si>
  <si>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</si>
  <si>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</si>
  <si>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</si>
  <si>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</si>
  <si>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</si>
  <si>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</si>
  <si>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</si>
  <si>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</si>
  <si>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</si>
  <si>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</si>
  <si>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</si>
  <si>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</si>
  <si>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</si>
  <si>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</si>
  <si>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</si>
  <si>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</si>
  <si>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</si>
  <si>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</si>
  <si>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</si>
  <si>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</si>
  <si>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</si>
  <si>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</si>
  <si>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</si>
  <si>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</si>
  <si>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</si>
  <si>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</si>
  <si>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</si>
  <si>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</si>
  <si>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</si>
  <si>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</si>
  <si>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</si>
  <si>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</si>
  <si>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</si>
  <si>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</si>
  <si>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</si>
  <si>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</si>
  <si>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</si>
  <si>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</si>
  <si>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</si>
  <si>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</si>
  <si>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</si>
  <si>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</si>
  <si>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</si>
  <si>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</si>
  <si>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</si>
  <si>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</si>
  <si>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</si>
  <si>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</si>
  <si>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</si>
  <si>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</si>
  <si>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</si>
  <si>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</si>
  <si>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</si>
  <si>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</si>
  <si>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</si>
  <si>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</si>
  <si>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</si>
  <si>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</si>
  <si>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</si>
  <si>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</si>
  <si>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</si>
  <si>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</si>
  <si>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</si>
  <si>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</si>
  <si>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</si>
  <si>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</si>
  <si>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</si>
  <si>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</si>
  <si>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</si>
  <si>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</si>
  <si>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</si>
  <si>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</si>
  <si>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</si>
  <si>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</si>
  <si>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</si>
  <si>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</si>
  <si>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</si>
  <si>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</si>
  <si>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</si>
  <si>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</si>
  <si>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</si>
  <si>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</si>
  <si>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</si>
  <si>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</si>
  <si>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</si>
  <si>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</si>
  <si>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</si>
  <si>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</si>
  <si>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</si>
  <si>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</si>
  <si>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</si>
  <si>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</si>
  <si>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</si>
  <si>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</si>
  <si>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</si>
  <si>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</si>
  <si>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</si>
  <si>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</si>
  <si>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</si>
  <si>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</si>
  <si>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</si>
  <si>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</si>
  <si>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</si>
  <si>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</si>
  <si>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</si>
  <si>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</si>
  <si>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</si>
  <si>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</si>
  <si>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</si>
  <si>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</si>
  <si>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</si>
  <si>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</si>
  <si>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</si>
  <si>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</si>
  <si>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</si>
  <si>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</si>
  <si>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</si>
  <si>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</si>
  <si>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</si>
  <si>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</si>
  <si>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</si>
  <si>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</si>
  <si>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</si>
  <si>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</si>
  <si>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</si>
  <si>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</si>
  <si>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</si>
  <si>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</si>
  <si>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</si>
  <si>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</si>
  <si>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</si>
  <si>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</si>
  <si>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</si>
  <si>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</si>
  <si>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</si>
  <si>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</si>
  <si>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</si>
  <si>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</si>
  <si>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</si>
  <si>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</si>
  <si>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</si>
  <si>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</si>
  <si>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</si>
  <si>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</si>
  <si>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</si>
  <si>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</si>
  <si>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</si>
  <si>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</si>
  <si>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</si>
  <si>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</si>
  <si>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</si>
  <si>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</si>
  <si>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</si>
  <si>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</si>
  <si>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</si>
  <si>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</si>
  <si>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</si>
  <si>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</si>
  <si>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</si>
  <si>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</si>
  <si>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</si>
  <si>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</si>
  <si>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</si>
  <si>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</si>
  <si>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</si>
  <si>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</si>
  <si>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</si>
  <si>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</si>
  <si>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</si>
  <si>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</si>
  <si>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</si>
  <si>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</si>
  <si>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</si>
  <si>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</si>
  <si>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</si>
  <si>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</si>
  <si>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</si>
  <si>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</si>
  <si>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</si>
  <si>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</si>
  <si>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</si>
  <si>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</si>
  <si>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</si>
  <si>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</si>
  <si>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</si>
  <si>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</si>
  <si>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</si>
  <si>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</si>
  <si>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</si>
  <si>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</si>
  <si>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</si>
  <si>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</si>
  <si>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</si>
  <si>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</si>
  <si>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</si>
  <si>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</si>
  <si>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</si>
  <si>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</si>
  <si>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</si>
  <si>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</si>
  <si>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</si>
  <si>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</si>
  <si>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</si>
  <si>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</si>
  <si>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</si>
  <si>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</si>
  <si>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</si>
  <si>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</si>
  <si>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</si>
  <si>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</si>
  <si>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</si>
  <si>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</si>
  <si>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</si>
  <si>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</si>
  <si>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</si>
  <si>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</si>
  <si>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</si>
  <si>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</si>
  <si>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</si>
  <si>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</si>
  <si>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</si>
  <si>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</si>
  <si>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</si>
  <si>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</si>
  <si>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</si>
  <si>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</si>
  <si>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</si>
  <si>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</si>
  <si>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</si>
  <si>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</si>
  <si>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</si>
  <si>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</si>
  <si>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</si>
  <si>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</si>
  <si>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</si>
  <si>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</si>
  <si>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</si>
  <si>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</si>
  <si>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</si>
  <si>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</si>
  <si>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</si>
  <si>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</si>
  <si>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</si>
  <si>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</si>
  <si>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</si>
  <si>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</si>
  <si>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</si>
  <si>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</si>
  <si>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</si>
  <si>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</si>
  <si>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</si>
  <si>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</si>
  <si>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</si>
  <si>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</si>
  <si>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</si>
  <si>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</si>
  <si>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</si>
  <si>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</si>
  <si>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</si>
  <si>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</si>
  <si>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</si>
  <si>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</si>
  <si>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</si>
  <si>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</si>
  <si>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</si>
  <si>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</si>
  <si>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</si>
  <si>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</si>
  <si>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</si>
  <si>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</si>
  <si>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</si>
  <si>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</si>
  <si>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</si>
  <si>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</si>
  <si>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</si>
  <si>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</si>
  <si>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</si>
  <si>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</si>
  <si>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</si>
  <si>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</si>
  <si>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</si>
  <si>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</si>
  <si>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</si>
  <si>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</si>
  <si>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</si>
  <si>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</si>
  <si>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</si>
  <si>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</si>
  <si>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</si>
  <si>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</si>
  <si>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</si>
  <si>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</si>
  <si>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</si>
  <si>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</si>
  <si>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</si>
  <si>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</si>
  <si>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</si>
  <si>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</si>
  <si>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</si>
  <si>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</si>
  <si>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</si>
  <si>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</si>
  <si>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</si>
  <si>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</si>
  <si>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</si>
  <si>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</si>
  <si>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</si>
  <si>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</si>
  <si>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</si>
  <si>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</si>
  <si>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</si>
  <si>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</si>
  <si>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</si>
  <si>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</si>
  <si>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</si>
  <si>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</si>
  <si>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</si>
  <si>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</si>
  <si>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</si>
  <si>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</si>
  <si>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</si>
  <si>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</si>
  <si>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</si>
  <si>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</si>
  <si>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</si>
  <si>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</si>
  <si>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</si>
  <si>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</si>
  <si>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</si>
  <si>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</si>
  <si>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</si>
  <si>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</si>
  <si>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</si>
  <si>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</si>
  <si>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</si>
  <si>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</si>
  <si>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</si>
  <si>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</si>
  <si>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</si>
  <si>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</si>
  <si>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</si>
  <si>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</si>
  <si>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</si>
  <si>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</si>
  <si>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</si>
  <si>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</si>
  <si>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</si>
  <si>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</si>
  <si>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</si>
  <si>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</si>
  <si>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</si>
  <si>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</si>
  <si>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</si>
  <si>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</si>
  <si>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</si>
  <si>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</si>
  <si>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</si>
  <si>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</si>
  <si>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</si>
  <si>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</si>
  <si>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</si>
  <si>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</si>
  <si>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</si>
  <si>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</si>
  <si>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</si>
  <si>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</si>
  <si>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</si>
  <si>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</si>
  <si>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</si>
  <si>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</si>
  <si>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</si>
  <si>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</si>
  <si>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</si>
  <si>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</si>
  <si>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</si>
  <si>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</si>
  <si>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</si>
  <si>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</si>
  <si>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</si>
  <si>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</si>
  <si>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</si>
  <si>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</si>
  <si>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</si>
  <si>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</si>
  <si>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</si>
  <si>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</si>
  <si>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</si>
  <si>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</si>
  <si>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</si>
  <si>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</si>
  <si>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</si>
  <si>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</si>
  <si>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</si>
  <si>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</si>
  <si>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</si>
  <si>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</si>
  <si>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</si>
  <si>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</si>
  <si>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</si>
  <si>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</si>
  <si>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</si>
  <si>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</si>
  <si>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</si>
  <si>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</si>
  <si>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</si>
  <si>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</si>
  <si>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</si>
  <si>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</si>
  <si>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</si>
  <si>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</si>
  <si>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</si>
  <si>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</si>
  <si>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</si>
  <si>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</si>
  <si>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</si>
  <si>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</si>
  <si>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</si>
  <si>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</si>
  <si>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</si>
  <si>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</si>
  <si>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</si>
  <si>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</si>
  <si>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</si>
  <si>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</si>
  <si>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</si>
  <si>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</si>
  <si>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</si>
  <si>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</si>
  <si>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</si>
  <si>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</si>
  <si>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</si>
  <si>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</si>
  <si>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</si>
  <si>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</si>
  <si>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</si>
  <si>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</si>
  <si>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</si>
  <si>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</si>
  <si>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</si>
  <si>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</si>
  <si>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</si>
  <si>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</si>
  <si>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</si>
  <si>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</si>
  <si>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</si>
  <si>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</si>
  <si>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</si>
  <si>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</si>
  <si>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</si>
  <si>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</si>
  <si>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</si>
  <si>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</si>
  <si>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</si>
  <si>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</si>
  <si>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</si>
  <si>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</si>
  <si>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</si>
  <si>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</si>
  <si>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</si>
  <si>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</si>
  <si>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</si>
  <si>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</si>
  <si>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</si>
  <si>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</si>
  <si>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</si>
  <si>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</si>
  <si>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</si>
  <si>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</si>
  <si>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</si>
  <si>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</si>
  <si>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</si>
  <si>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</si>
  <si>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</si>
  <si>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</si>
  <si>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</si>
  <si>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</si>
  <si>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</si>
  <si>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</si>
  <si>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</si>
  <si>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</si>
  <si>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</si>
  <si>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</si>
  <si>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</si>
  <si>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</si>
  <si>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</si>
  <si>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</si>
  <si>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</si>
  <si>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</si>
  <si>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</si>
  <si>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</si>
  <si>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</si>
  <si>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</si>
  <si>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</si>
  <si>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</si>
  <si>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</si>
  <si>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</si>
  <si>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</si>
  <si>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</si>
  <si>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</si>
  <si>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</si>
  <si>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</si>
  <si>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</si>
  <si>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</si>
  <si>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</si>
  <si>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</si>
  <si>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</si>
  <si>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</si>
  <si>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</si>
  <si>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</si>
  <si>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</si>
  <si>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</si>
  <si>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</si>
  <si>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</si>
  <si>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</si>
  <si>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</si>
  <si>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</si>
  <si>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</si>
  <si>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</si>
  <si>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</si>
  <si>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</si>
  <si>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</si>
  <si>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</si>
  <si>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</si>
  <si>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</si>
  <si>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</si>
  <si>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</si>
  <si>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</si>
  <si>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</si>
  <si>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</si>
  <si>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</si>
  <si>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</si>
  <si>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</si>
  <si>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</si>
  <si>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</si>
  <si>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</si>
  <si>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</si>
  <si>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</si>
  <si>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</si>
  <si>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</si>
  <si>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</si>
  <si>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</si>
  <si>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</si>
  <si>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</si>
  <si>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</si>
  <si>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</si>
  <si>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</si>
  <si>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</si>
  <si>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</si>
  <si>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</si>
  <si>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</si>
  <si>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</si>
  <si>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</si>
  <si>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</si>
  <si>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</si>
  <si>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</si>
  <si>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</si>
  <si>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</si>
  <si>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</si>
  <si>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</si>
  <si>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</si>
  <si>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</si>
  <si>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</si>
  <si>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</si>
  <si>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</si>
  <si>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</si>
  <si>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</si>
  <si>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</si>
  <si>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</si>
  <si>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</si>
  <si>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</si>
  <si>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</si>
  <si>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</si>
  <si>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</si>
  <si>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</si>
  <si>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</si>
  <si>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</si>
  <si>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</si>
  <si>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</si>
  <si>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</si>
  <si>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</si>
  <si>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</si>
  <si>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</si>
  <si>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</si>
  <si>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</si>
  <si>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</si>
  <si>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</si>
  <si>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</si>
  <si>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</si>
  <si>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</si>
  <si>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</si>
  <si>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</si>
  <si>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</si>
  <si>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</si>
  <si>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</si>
  <si>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</si>
  <si>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</si>
  <si>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</si>
  <si>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</si>
  <si>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</si>
  <si>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</si>
  <si>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</si>
  <si>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</si>
  <si>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</si>
  <si>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</si>
  <si>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</si>
  <si>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</si>
  <si>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</si>
  <si>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</si>
  <si>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</si>
  <si>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</si>
  <si>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</si>
  <si>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</si>
  <si>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</si>
  <si>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</si>
  <si>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</si>
  <si>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</si>
  <si>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</si>
  <si>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</si>
  <si>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</si>
  <si>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</si>
  <si>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</si>
  <si>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</si>
  <si>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</si>
  <si>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</si>
  <si>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</si>
  <si>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</si>
  <si>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</si>
  <si>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</si>
  <si>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</si>
  <si>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</si>
  <si>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</si>
  <si>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</si>
  <si>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</si>
  <si>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</si>
  <si>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</si>
  <si>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</si>
  <si>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</si>
  <si>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</si>
  <si>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</si>
  <si>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</si>
  <si>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</si>
  <si>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</si>
  <si>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</si>
  <si>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</si>
  <si>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</si>
  <si>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</si>
  <si>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</si>
  <si>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</si>
  <si>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</si>
  <si>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</si>
  <si>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</si>
  <si>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</si>
  <si>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</si>
  <si>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</si>
  <si>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</si>
  <si>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</si>
  <si>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</si>
  <si>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</si>
  <si>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</si>
  <si>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</si>
  <si>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</si>
  <si>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</si>
  <si>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</si>
  <si>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</si>
  <si>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</si>
  <si>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</si>
  <si>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</si>
  <si>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</si>
  <si>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</si>
  <si>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</si>
  <si>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</si>
  <si>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</si>
  <si>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</si>
  <si>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</si>
  <si>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</si>
  <si>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</si>
  <si>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</si>
  <si>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</si>
  <si>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</si>
  <si>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</si>
  <si>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</si>
  <si>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</si>
  <si>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</si>
  <si>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</si>
  <si>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</si>
  <si>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</si>
  <si>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</si>
  <si>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</si>
  <si>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</si>
  <si>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</si>
  <si>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</si>
  <si>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</si>
  <si>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</si>
  <si>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</si>
  <si>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</si>
  <si>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</si>
  <si>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</si>
  <si>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</si>
  <si>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</si>
  <si>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</si>
  <si>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</si>
  <si>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</si>
  <si>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</si>
  <si>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</si>
  <si>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</si>
  <si>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</si>
  <si>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</si>
  <si>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</si>
  <si>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</si>
  <si>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</si>
  <si>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</si>
  <si>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</si>
  <si>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</si>
  <si>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</si>
  <si>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</si>
  <si>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</si>
  <si>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</si>
  <si>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</si>
  <si>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</si>
  <si>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</si>
  <si>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</si>
  <si>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</si>
  <si>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</si>
  <si>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</si>
  <si>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</si>
  <si>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</si>
  <si>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</si>
  <si>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</si>
  <si>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</si>
  <si>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</si>
  <si>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</si>
  <si>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</si>
  <si>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</si>
  <si>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</si>
  <si>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</si>
  <si>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</si>
  <si>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</si>
  <si>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</si>
  <si>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</si>
  <si>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</si>
  <si>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</si>
  <si>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</si>
  <si>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</si>
  <si>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</si>
  <si>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</si>
  <si>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</si>
  <si>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</si>
  <si>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</si>
  <si>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</si>
  <si>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</si>
  <si>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</si>
  <si>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</si>
  <si>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</si>
  <si>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</si>
  <si>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</si>
  <si>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</si>
  <si>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</si>
  <si>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</si>
  <si>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</si>
  <si>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</si>
  <si>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</si>
  <si>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</si>
  <si>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</si>
  <si>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</si>
  <si>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</si>
  <si>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</si>
  <si>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</si>
  <si>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</si>
  <si>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</si>
  <si>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</si>
  <si>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</si>
  <si>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</si>
  <si>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</si>
  <si>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</si>
  <si>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</si>
  <si>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</si>
  <si>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</si>
  <si>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</si>
  <si>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</si>
  <si>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</si>
  <si>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</si>
  <si>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</si>
  <si>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</si>
  <si>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</si>
  <si>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</si>
  <si>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</si>
  <si>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</si>
  <si>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</si>
  <si>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</si>
  <si>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</si>
  <si>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</si>
  <si>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</si>
  <si>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</si>
  <si>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</si>
  <si>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</si>
  <si>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</si>
  <si>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</si>
  <si>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</si>
  <si>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</si>
  <si>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</si>
  <si>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</si>
  <si>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</si>
  <si>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</si>
  <si>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</si>
  <si>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</si>
  <si>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</si>
  <si>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</si>
  <si>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</si>
  <si>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</si>
  <si>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</si>
  <si>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</si>
  <si>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</si>
  <si>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</si>
  <si>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</si>
  <si>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</si>
  <si>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</si>
  <si>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</si>
  <si>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</si>
  <si>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</si>
  <si>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</si>
  <si>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</si>
  <si>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</si>
  <si>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</si>
  <si>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</si>
  <si>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</si>
  <si>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</si>
  <si>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</si>
  <si>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</si>
  <si>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</si>
  <si>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</si>
  <si>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</si>
  <si>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</si>
  <si>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</si>
  <si>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</si>
  <si>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</si>
  <si>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</si>
  <si>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</si>
  <si>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</si>
  <si>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</si>
  <si>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</si>
  <si>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</si>
  <si>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</si>
  <si>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</si>
  <si>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</si>
  <si>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</si>
  <si>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</si>
  <si>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</si>
  <si>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</si>
  <si>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</si>
  <si>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</si>
  <si>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</si>
  <si>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</si>
  <si>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</si>
  <si>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</si>
  <si>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</si>
  <si>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</si>
  <si>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</si>
  <si>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</si>
  <si>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</si>
  <si>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</si>
  <si>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</si>
  <si>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</si>
  <si>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</si>
  <si>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</si>
  <si>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</si>
  <si>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</si>
  <si>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</si>
  <si>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</si>
  <si>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</si>
  <si>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</si>
  <si>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</si>
  <si>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</si>
  <si>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</si>
  <si>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</si>
  <si>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</si>
  <si>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</si>
  <si>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</si>
  <si>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</si>
  <si>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</si>
  <si>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</si>
  <si>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</si>
  <si>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</si>
  <si>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</si>
  <si>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</si>
  <si>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</si>
  <si>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</si>
  <si>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</si>
  <si>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</si>
  <si>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</si>
  <si>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</si>
  <si>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</si>
  <si>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</si>
  <si>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</si>
  <si>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</si>
  <si>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</si>
  <si>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</si>
  <si>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</si>
  <si>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</si>
  <si>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</si>
  <si>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</si>
  <si>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</si>
  <si>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</si>
  <si>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</si>
  <si>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</si>
  <si>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</si>
  <si>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</si>
  <si>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</si>
  <si>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</si>
  <si>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</si>
  <si>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</si>
  <si>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</si>
  <si>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</si>
  <si>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</si>
  <si>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</si>
  <si>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</si>
  <si>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</si>
  <si>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</si>
  <si>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</si>
  <si>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</si>
  <si>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</si>
  <si>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</si>
  <si>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</si>
  <si>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</si>
  <si>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</si>
  <si>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</si>
  <si>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</si>
  <si>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</si>
  <si>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</si>
  <si>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</si>
  <si>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</si>
  <si>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</si>
  <si>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</si>
  <si>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</si>
  <si>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</si>
  <si>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</si>
  <si>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</si>
  <si>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</si>
  <si>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</si>
  <si>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</si>
  <si>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</si>
  <si>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</si>
  <si>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</si>
  <si>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</si>
  <si>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</si>
  <si>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</si>
  <si>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</si>
  <si>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</si>
  <si>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</si>
  <si>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</si>
  <si>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</si>
  <si>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</si>
  <si>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</si>
  <si>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</si>
  <si>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</si>
  <si>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</si>
  <si>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</si>
  <si>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</si>
  <si>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</si>
  <si>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</si>
  <si>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</si>
  <si>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</si>
  <si>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</si>
  <si>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</si>
  <si>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</si>
  <si>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</si>
  <si>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</si>
  <si>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</si>
  <si>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</si>
  <si>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</si>
  <si>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</si>
  <si>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</si>
  <si>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</si>
  <si>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</si>
  <si>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</si>
  <si>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</si>
  <si>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</si>
  <si>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</si>
  <si>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</si>
  <si>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</si>
  <si>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</si>
  <si>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</si>
  <si>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</si>
  <si>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</si>
  <si>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</si>
  <si>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</si>
  <si>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</si>
  <si>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</si>
  <si>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</si>
  <si>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</si>
  <si>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</si>
  <si>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</si>
  <si>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</si>
  <si>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</si>
  <si>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</si>
  <si>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</si>
  <si>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</si>
  <si>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</si>
  <si>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</si>
  <si>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</si>
  <si>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</si>
  <si>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</si>
  <si>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</si>
  <si>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</si>
  <si>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</si>
  <si>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</si>
  <si>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</si>
  <si>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</si>
  <si>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</si>
  <si>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</si>
  <si>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</si>
  <si>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</si>
  <si>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</si>
  <si>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</si>
  <si>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</si>
  <si>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</si>
  <si>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</si>
  <si>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</si>
  <si>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</si>
  <si>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</si>
  <si>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</si>
  <si>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</si>
  <si>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</si>
  <si>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</si>
  <si>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</si>
  <si>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</si>
  <si>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</si>
  <si>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</si>
  <si>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</si>
  <si>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</si>
  <si>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</si>
  <si>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</si>
  <si>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</si>
  <si>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</si>
  <si>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</si>
  <si>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</si>
  <si>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</si>
  <si>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</si>
  <si>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</si>
  <si>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</si>
  <si>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</si>
  <si>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</si>
  <si>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</si>
  <si>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</si>
  <si>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</si>
  <si>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</si>
  <si>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</si>
  <si>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</si>
  <si>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</si>
  <si>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</si>
  <si>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</si>
  <si>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</si>
  <si>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</si>
  <si>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</si>
  <si>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</si>
  <si>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</si>
  <si>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</si>
  <si>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</si>
  <si>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</si>
  <si>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</si>
  <si>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</si>
  <si>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</si>
  <si>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</si>
  <si>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</si>
  <si>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</si>
  <si>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</si>
  <si>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</si>
  <si>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</si>
  <si>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</si>
  <si>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</si>
  <si>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</si>
  <si>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</si>
  <si>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</si>
  <si>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</si>
  <si>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</si>
  <si>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</si>
  <si>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</si>
  <si>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</si>
  <si>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</si>
  <si>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</si>
  <si>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</si>
  <si>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</si>
  <si>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</si>
  <si>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</si>
  <si>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</si>
  <si>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</si>
  <si>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</si>
  <si>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</si>
  <si>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</si>
  <si>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</si>
  <si>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</si>
  <si>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</si>
  <si>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</si>
  <si>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</si>
  <si>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</si>
  <si>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</si>
  <si>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</si>
  <si>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</si>
  <si>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</si>
  <si>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</si>
  <si>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</si>
  <si>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</si>
  <si>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</si>
  <si>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</si>
  <si>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</si>
  <si>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</si>
  <si>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</si>
  <si>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</si>
  <si>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</si>
  <si>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</si>
  <si>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</si>
  <si>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</si>
  <si>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</si>
  <si>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</si>
  <si>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</si>
  <si>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</si>
  <si>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</si>
  <si>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</si>
  <si>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</si>
  <si>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</si>
  <si>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</si>
  <si>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</si>
  <si>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</si>
  <si>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</si>
  <si>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</si>
  <si>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</si>
  <si>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</si>
  <si>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</si>
  <si>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</si>
  <si>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</si>
  <si>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</si>
  <si>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</si>
  <si>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</si>
  <si>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</si>
  <si>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</si>
  <si>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</si>
  <si>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</si>
  <si>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</si>
  <si>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</si>
  <si>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</si>
  <si>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</si>
  <si>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</si>
  <si>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</si>
  <si>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</si>
  <si>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</si>
  <si>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</si>
  <si>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</si>
  <si>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</si>
  <si>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</si>
  <si>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</si>
  <si>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</si>
  <si>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</si>
  <si>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</si>
  <si>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</si>
  <si>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</si>
  <si>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</si>
  <si>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</si>
  <si>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</si>
  <si>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</si>
  <si>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</si>
  <si>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</si>
  <si>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</si>
  <si>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</si>
  <si>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</si>
  <si>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</si>
  <si>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</si>
  <si>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</si>
  <si>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</si>
  <si>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</si>
  <si>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</si>
  <si>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</si>
  <si>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</si>
  <si>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</si>
  <si>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</si>
  <si>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</si>
  <si>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</si>
  <si>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</si>
  <si>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</si>
  <si>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</si>
  <si>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</si>
  <si>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</si>
  <si>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</si>
  <si>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</si>
  <si>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</si>
  <si>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</si>
  <si>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</si>
  <si>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</si>
  <si>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</si>
  <si>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</si>
  <si>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</si>
  <si>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</si>
  <si>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</si>
  <si>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</si>
  <si>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</si>
  <si>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</si>
  <si>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</si>
  <si>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</si>
  <si>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</si>
  <si>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</si>
  <si>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</si>
  <si>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</si>
  <si>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</si>
  <si>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</si>
  <si>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</si>
  <si>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</si>
  <si>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</si>
  <si>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</si>
  <si>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</si>
  <si>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</si>
  <si>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</si>
  <si>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</si>
  <si>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</si>
  <si>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</si>
  <si>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</si>
  <si>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</si>
  <si>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</si>
  <si>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</si>
  <si>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</si>
  <si>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</si>
  <si>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</si>
  <si>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</si>
  <si>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</si>
  <si>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</si>
  <si>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</si>
  <si>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</si>
  <si>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</si>
  <si>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</si>
  <si>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</si>
  <si>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</si>
  <si>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</si>
  <si>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</si>
  <si>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</si>
  <si>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</si>
  <si>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</si>
  <si>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</si>
  <si>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</si>
  <si>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</si>
  <si>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</si>
  <si>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</si>
  <si>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</si>
  <si>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</si>
  <si>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</si>
  <si>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</si>
  <si>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</si>
  <si>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</si>
  <si>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</si>
  <si>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</si>
  <si>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</si>
  <si>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</si>
  <si>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</si>
  <si>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</si>
  <si>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</si>
  <si>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</si>
  <si>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</si>
  <si>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</si>
  <si>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</si>
  <si>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</si>
  <si>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</si>
  <si>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</si>
  <si>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</si>
  <si>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</si>
  <si>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</si>
  <si>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</si>
  <si>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</si>
  <si>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</si>
  <si>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</si>
  <si>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</si>
  <si>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</si>
  <si>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</si>
  <si>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</si>
  <si>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</si>
  <si>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</si>
  <si>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</si>
  <si>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</si>
  <si>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</si>
  <si>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</si>
  <si>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</si>
  <si>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</si>
  <si>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</si>
  <si>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</si>
  <si>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</si>
  <si>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</si>
  <si>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</si>
  <si>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</si>
  <si>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</si>
  <si>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</si>
  <si>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</si>
  <si>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</si>
  <si>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</si>
  <si>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</si>
  <si>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</si>
  <si>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</si>
  <si>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</si>
  <si>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</si>
  <si>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</si>
  <si>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</si>
  <si>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</si>
  <si>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</si>
  <si>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</si>
  <si>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</si>
  <si>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</si>
  <si>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</si>
  <si>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</si>
  <si>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</si>
  <si>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</si>
  <si>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</si>
  <si>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</si>
  <si>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</si>
  <si>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</si>
  <si>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</si>
  <si>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</si>
  <si>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</si>
  <si>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</si>
  <si>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</si>
  <si>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</si>
  <si>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</si>
  <si>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</si>
  <si>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</si>
  <si>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</si>
  <si>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</si>
  <si>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</si>
  <si>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</si>
  <si>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</si>
  <si>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</si>
  <si>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</si>
  <si>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</si>
  <si>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</si>
  <si>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</si>
  <si>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</si>
  <si>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</si>
  <si>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</si>
  <si>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</si>
  <si>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</si>
  <si>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</si>
  <si>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</si>
  <si>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</si>
  <si>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</si>
  <si>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</si>
  <si>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</si>
  <si>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</si>
  <si>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</si>
  <si>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</si>
  <si>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</si>
  <si>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</si>
  <si>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</si>
  <si>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</si>
  <si>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</si>
  <si>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</si>
  <si>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</si>
  <si>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</si>
  <si>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</si>
  <si>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</si>
  <si>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</si>
  <si>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</si>
  <si>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</si>
  <si>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</si>
  <si>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</si>
  <si>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</si>
  <si>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</si>
  <si>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</si>
  <si>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</si>
  <si>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</si>
  <si>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</si>
  <si>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</si>
  <si>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</si>
  <si>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</si>
  <si>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</si>
  <si>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</si>
  <si>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</si>
  <si>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</si>
  <si>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</si>
  <si>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</si>
  <si>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</si>
  <si>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</si>
  <si>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</si>
  <si>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</si>
  <si>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</si>
  <si>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</si>
  <si>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</si>
  <si>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</si>
  <si>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</si>
  <si>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</si>
  <si>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</si>
  <si>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</si>
  <si>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</si>
  <si>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</si>
  <si>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</si>
  <si>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</si>
  <si>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</si>
  <si>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</si>
  <si>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</si>
  <si>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</si>
  <si>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</si>
  <si>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</si>
  <si>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</si>
  <si>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</si>
  <si>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</si>
  <si>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</si>
  <si>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</si>
  <si>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</si>
  <si>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</si>
  <si>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</si>
  <si>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</si>
  <si>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</si>
  <si>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</si>
  <si>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</si>
  <si>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</si>
  <si>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</si>
  <si>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</si>
  <si>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</si>
  <si>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</si>
  <si>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</si>
  <si>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</si>
  <si>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</si>
  <si>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</si>
  <si>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</si>
  <si>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</si>
  <si>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</si>
  <si>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</si>
  <si>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</si>
  <si>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</si>
  <si>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</si>
  <si>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</si>
  <si>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</si>
  <si>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</si>
  <si>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</si>
  <si>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</si>
  <si>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</si>
  <si>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</si>
  <si>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</si>
  <si>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</si>
  <si>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</si>
  <si>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</si>
  <si>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</si>
  <si>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</si>
  <si>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</si>
  <si>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</si>
  <si>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</si>
  <si>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</si>
  <si>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</si>
  <si>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</si>
  <si>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</si>
  <si>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</si>
  <si>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</si>
  <si>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</si>
  <si>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</si>
  <si>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</si>
  <si>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</si>
  <si>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</si>
  <si>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</si>
  <si>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</si>
  <si>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</si>
  <si>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</si>
  <si>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</si>
  <si>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</si>
  <si>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</si>
  <si>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</si>
  <si>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</si>
  <si>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</si>
  <si>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</si>
  <si>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</si>
  <si>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</si>
  <si>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</si>
  <si>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</si>
  <si>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</si>
  <si>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</si>
  <si>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</si>
  <si>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</si>
  <si>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</si>
  <si>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</si>
  <si>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</si>
  <si>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</si>
  <si>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</si>
  <si>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</si>
  <si>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</si>
  <si>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</si>
  <si>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</si>
  <si>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</si>
  <si>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</si>
  <si>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</si>
  <si>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</si>
  <si>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</si>
  <si>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</si>
  <si>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</si>
  <si>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</si>
  <si>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</si>
  <si>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</si>
  <si>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</si>
  <si>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</si>
  <si>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</si>
  <si>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</si>
  <si>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</si>
  <si>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</si>
  <si>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</si>
  <si>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</si>
  <si>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</si>
  <si>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</si>
  <si>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</si>
  <si>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</si>
  <si>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</si>
  <si>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</si>
  <si>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</si>
  <si>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</si>
  <si>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</si>
  <si>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</si>
  <si>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</si>
  <si>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</si>
  <si>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</si>
  <si>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</si>
  <si>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</si>
  <si>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</si>
  <si>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</si>
  <si>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</si>
  <si>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</si>
  <si>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</si>
  <si>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</si>
  <si>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</si>
  <si>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</si>
  <si>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</si>
  <si>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</si>
  <si>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</si>
  <si>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</si>
  <si>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</si>
  <si>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</si>
  <si>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</si>
  <si>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</si>
  <si>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</si>
  <si>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</si>
  <si>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</si>
  <si>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</si>
  <si>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</si>
  <si>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</si>
  <si>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</si>
  <si>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</si>
  <si>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</si>
  <si>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</si>
  <si>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</si>
  <si>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</si>
  <si>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</si>
  <si>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</si>
  <si>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</si>
  <si>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</si>
  <si>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</si>
  <si>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</si>
  <si>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</si>
  <si>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</si>
  <si>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</si>
  <si>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</si>
  <si>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</si>
  <si>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</si>
  <si>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</si>
  <si>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</si>
  <si>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</si>
  <si>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</si>
  <si>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</si>
  <si>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</si>
  <si>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</si>
  <si>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</si>
  <si>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</si>
  <si>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</si>
  <si>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</si>
  <si>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</si>
  <si>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</si>
  <si>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</si>
  <si>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</si>
  <si>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</si>
  <si>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</si>
  <si>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</si>
  <si>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</si>
  <si>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</si>
  <si>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</si>
  <si>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</si>
  <si>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</si>
  <si>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</si>
  <si>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</si>
  <si>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</si>
  <si>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</si>
  <si>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</si>
  <si>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</si>
  <si>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</si>
  <si>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</si>
  <si>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</si>
  <si>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</si>
  <si>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</si>
  <si>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</si>
  <si>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</si>
  <si>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</si>
  <si>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</si>
  <si>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</si>
  <si>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</si>
  <si>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</si>
  <si>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</si>
  <si>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</si>
  <si>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</si>
  <si>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</si>
  <si>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</si>
  <si>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</si>
  <si>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</si>
  <si>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</si>
  <si>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</si>
  <si>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</si>
  <si>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</si>
  <si>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</si>
  <si>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</si>
  <si>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</si>
  <si>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</si>
  <si>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</si>
  <si>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</si>
  <si>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</si>
  <si>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</si>
  <si>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</si>
  <si>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</si>
  <si>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</si>
  <si>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</si>
  <si>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</si>
  <si>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</si>
  <si>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</si>
  <si>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</si>
  <si>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</si>
  <si>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</si>
  <si>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</si>
  <si>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</si>
  <si>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</si>
  <si>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</si>
  <si>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</si>
  <si>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</si>
  <si>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</si>
  <si>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</si>
  <si>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</si>
  <si>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</si>
  <si>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</si>
  <si>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</si>
  <si>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</si>
  <si>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</si>
  <si>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</si>
  <si>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</si>
  <si>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</si>
  <si>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</si>
  <si>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</si>
  <si>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</si>
  <si>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</si>
  <si>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</si>
  <si>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</si>
  <si>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</si>
  <si>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</si>
  <si>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</si>
  <si>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</si>
  <si>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</si>
  <si>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</si>
  <si>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</si>
  <si>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</si>
  <si>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</si>
  <si>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</si>
  <si>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</si>
  <si>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</si>
  <si>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</si>
  <si>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</si>
  <si>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</si>
  <si>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</si>
  <si>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</si>
  <si>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</si>
  <si>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</si>
  <si>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</si>
  <si>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</si>
  <si>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</si>
  <si>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</si>
  <si>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</si>
  <si>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</si>
  <si>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</si>
  <si>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</si>
  <si>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</si>
  <si>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</si>
  <si>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</si>
  <si>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</si>
  <si>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</si>
  <si>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</si>
  <si>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</si>
  <si>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</si>
  <si>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</si>
  <si>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</si>
  <si>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</si>
  <si>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</si>
  <si>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</si>
  <si>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</si>
  <si>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</si>
  <si>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</si>
  <si>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</si>
  <si>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</si>
  <si>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</si>
  <si>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</si>
  <si>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</si>
  <si>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</si>
  <si>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</si>
  <si>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</si>
  <si>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</si>
  <si>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</si>
  <si>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</si>
  <si>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</si>
  <si>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</si>
  <si>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</si>
  <si>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</si>
  <si>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</si>
  <si>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</si>
  <si>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</si>
  <si>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</si>
  <si>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</si>
  <si>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</si>
  <si>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</si>
  <si>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</si>
  <si>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</si>
  <si>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</si>
  <si>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</si>
  <si>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</si>
  <si>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</si>
  <si>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</si>
  <si>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</si>
  <si>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</si>
  <si>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</si>
  <si>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</si>
  <si>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</si>
  <si>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</si>
  <si>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</si>
  <si>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</si>
  <si>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</si>
  <si>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</si>
  <si>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</si>
  <si>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</si>
  <si>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</si>
  <si>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</si>
  <si>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</si>
  <si>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</si>
  <si>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</si>
  <si>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</si>
  <si>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</si>
  <si>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</si>
  <si>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</si>
  <si>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</si>
  <si>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</si>
  <si>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</si>
  <si>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</si>
  <si>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</si>
  <si>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</si>
  <si>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</si>
  <si>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</si>
  <si>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</si>
  <si>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</si>
  <si>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</si>
  <si>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</si>
  <si>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</si>
  <si>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</si>
  <si>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</si>
  <si>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</si>
  <si>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</si>
  <si>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</si>
  <si>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</si>
  <si>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</si>
  <si>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</si>
  <si>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</si>
  <si>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</si>
  <si>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</si>
  <si>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</si>
  <si>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</si>
  <si>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</si>
  <si>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</si>
  <si>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</si>
  <si>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</si>
  <si>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</si>
  <si>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</si>
  <si>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</si>
  <si>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</si>
  <si>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</si>
  <si>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</si>
  <si>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</si>
  <si>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</si>
  <si>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</si>
  <si>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</si>
  <si>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</si>
  <si>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</si>
  <si>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</si>
  <si>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</si>
  <si>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</si>
  <si>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</si>
  <si>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</si>
  <si>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</si>
  <si>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</si>
  <si>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</si>
  <si>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</si>
  <si>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</si>
  <si>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</si>
  <si>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</si>
  <si>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</si>
  <si>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</si>
  <si>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</si>
  <si>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</si>
  <si>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</si>
  <si>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</si>
  <si>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</si>
  <si>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</si>
  <si>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</si>
  <si>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</si>
  <si>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</si>
  <si>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</si>
  <si>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</si>
  <si>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</si>
  <si>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</si>
  <si>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</si>
  <si>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</si>
  <si>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</si>
  <si>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</si>
  <si>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</si>
  <si>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</si>
  <si>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</si>
  <si>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</si>
  <si>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</si>
  <si>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</si>
  <si>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</si>
  <si>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</si>
  <si>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</si>
  <si>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</si>
  <si>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</si>
  <si>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</si>
  <si>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</si>
  <si>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</si>
  <si>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</si>
  <si>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</si>
  <si>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</si>
  <si>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</si>
  <si>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</si>
  <si>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</si>
  <si>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</si>
  <si>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</si>
  <si>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</si>
  <si>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</si>
  <si>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</si>
  <si>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</si>
  <si>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</si>
  <si>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</si>
  <si>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</si>
  <si>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</si>
  <si>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</si>
  <si>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</si>
  <si>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</si>
  <si>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</si>
  <si>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</si>
  <si>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</si>
  <si>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</si>
  <si>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</si>
  <si>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</si>
  <si>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</si>
  <si>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</si>
  <si>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</si>
  <si>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</si>
  <si>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</si>
  <si>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</si>
  <si>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</si>
  <si>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</si>
  <si>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</si>
  <si>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</si>
  <si>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</si>
  <si>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</si>
  <si>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</si>
  <si>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</si>
  <si>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</si>
  <si>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</si>
  <si>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</si>
  <si>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</si>
  <si>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</si>
  <si>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</si>
  <si>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</si>
  <si>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</si>
  <si>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</si>
  <si>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</si>
  <si>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</si>
  <si>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</si>
  <si>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</si>
  <si>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</si>
  <si>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</si>
  <si>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</si>
  <si>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</si>
  <si>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</si>
  <si>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</si>
  <si>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</si>
  <si>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</si>
  <si>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</si>
  <si>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</si>
  <si>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</si>
  <si>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</si>
  <si>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</si>
  <si>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</si>
  <si>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</si>
  <si>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</si>
  <si>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</si>
  <si>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</si>
  <si>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</si>
  <si>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</si>
  <si>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</si>
  <si>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</si>
  <si>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</si>
  <si>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</si>
  <si>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</si>
  <si>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</si>
  <si>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</si>
  <si>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</si>
  <si>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</si>
  <si>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</si>
  <si>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</si>
  <si>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</si>
  <si>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</si>
  <si>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</si>
  <si>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</si>
  <si>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</si>
  <si>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</si>
  <si>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</si>
  <si>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</si>
  <si>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</si>
  <si>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</si>
  <si>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</si>
  <si>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</si>
  <si>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</si>
  <si>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</si>
  <si>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</si>
  <si>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</si>
  <si>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</si>
  <si>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</si>
  <si>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</si>
  <si>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</si>
  <si>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</si>
  <si>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</si>
  <si>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</si>
  <si>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</si>
  <si>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</si>
  <si>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</si>
  <si>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</si>
  <si>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</si>
  <si>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</si>
  <si>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</si>
  <si>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</si>
  <si>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</si>
  <si>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</si>
  <si>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</si>
  <si>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</si>
  <si>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</si>
  <si>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</si>
  <si>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</si>
  <si>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</si>
  <si>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</si>
  <si>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</si>
  <si>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</si>
  <si>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</si>
  <si>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</si>
  <si>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</si>
  <si>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</si>
  <si>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</si>
  <si>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</si>
  <si>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</si>
  <si>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</si>
  <si>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</si>
  <si>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</si>
  <si>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</si>
  <si>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</si>
  <si>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</si>
  <si>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</si>
  <si>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</si>
  <si>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</si>
  <si>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</si>
  <si>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</si>
  <si>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</si>
  <si>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</si>
  <si>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</si>
  <si>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</si>
  <si>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</si>
  <si>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</si>
  <si>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</si>
  <si>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</si>
  <si>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</si>
  <si>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</si>
  <si>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</si>
  <si>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</si>
  <si>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</si>
  <si>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</si>
  <si>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</si>
  <si>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</si>
  <si>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</si>
  <si>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</si>
  <si>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</si>
  <si>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</si>
  <si>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</si>
  <si>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</si>
  <si>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</si>
  <si>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</si>
  <si>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</si>
  <si>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</si>
  <si>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</si>
  <si>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</si>
  <si>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</si>
  <si>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</si>
  <si>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</si>
  <si>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</si>
  <si>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</si>
  <si>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</si>
  <si>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</si>
  <si>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</si>
  <si>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</si>
  <si>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</si>
  <si>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</si>
  <si>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</si>
  <si>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</si>
  <si>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</si>
  <si>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</si>
  <si>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</si>
  <si>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</si>
  <si>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</si>
  <si>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</si>
  <si>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</si>
  <si>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</si>
  <si>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</si>
  <si>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</si>
  <si>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</si>
  <si>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</si>
  <si>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</si>
  <si>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</si>
  <si>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</si>
  <si>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</si>
  <si>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</si>
  <si>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</si>
  <si>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</si>
  <si>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</si>
  <si>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</si>
  <si>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</si>
  <si>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</si>
  <si>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</si>
  <si>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</si>
  <si>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</si>
  <si>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</si>
  <si>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</si>
  <si>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</si>
  <si>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</si>
  <si>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</si>
  <si>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</si>
  <si>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</si>
  <si>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</si>
  <si>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</si>
  <si>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</si>
  <si>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</si>
  <si>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</si>
  <si>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</si>
  <si>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</si>
  <si>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</si>
  <si>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</si>
  <si>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</si>
  <si>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</si>
  <si>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</si>
  <si>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</si>
  <si>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</si>
  <si>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</si>
  <si>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</si>
  <si>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</si>
  <si>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</si>
  <si>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</si>
  <si>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</si>
  <si>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</si>
  <si>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</si>
  <si>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</si>
  <si>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</si>
  <si>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</si>
  <si>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</si>
  <si>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</si>
  <si>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</si>
  <si>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</si>
  <si>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</si>
  <si>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</si>
  <si>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</si>
  <si>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</si>
  <si>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</si>
  <si>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</si>
  <si>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</si>
  <si>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</si>
  <si>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</si>
  <si>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</si>
  <si>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</si>
  <si>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</si>
  <si>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</si>
  <si>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</si>
  <si>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</si>
  <si>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</si>
  <si>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</si>
  <si>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</si>
  <si>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</si>
  <si>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</si>
  <si>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</si>
  <si>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</si>
  <si>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</si>
  <si>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</si>
  <si>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</si>
  <si>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</si>
  <si>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</si>
  <si>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</si>
  <si>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</si>
  <si>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</si>
  <si>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</si>
  <si>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</si>
  <si>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</si>
  <si>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</si>
  <si>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</si>
  <si>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</si>
  <si>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</si>
  <si>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</si>
  <si>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</si>
  <si>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</si>
  <si>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</si>
  <si>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</si>
  <si>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</si>
  <si>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</si>
  <si>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</si>
  <si>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</si>
  <si>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</si>
  <si>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</si>
  <si>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</si>
  <si>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</si>
  <si>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</si>
  <si>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</si>
  <si>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</si>
  <si>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</si>
  <si>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</si>
  <si>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</si>
  <si>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</si>
  <si>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</si>
  <si>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</si>
  <si>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</si>
  <si>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</si>
  <si>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</si>
  <si>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</si>
  <si>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</si>
  <si>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</si>
  <si>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</si>
  <si>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</si>
  <si>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</si>
  <si>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</si>
  <si>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</si>
  <si>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</si>
  <si>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</si>
  <si>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</si>
  <si>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</si>
  <si>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</si>
  <si>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</si>
  <si>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</si>
  <si>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</si>
  <si>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</si>
  <si>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</si>
  <si>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</si>
  <si>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</si>
  <si>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</si>
  <si>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</si>
  <si>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</si>
  <si>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</si>
  <si>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</si>
  <si>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</si>
  <si>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</si>
  <si>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</si>
  <si>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</si>
  <si>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</si>
  <si>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</si>
  <si>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</si>
  <si>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</si>
  <si>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</si>
  <si>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</si>
  <si>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</si>
  <si>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</si>
  <si>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</si>
  <si>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</si>
  <si>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</si>
  <si>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</si>
  <si>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</si>
  <si>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</si>
  <si>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</si>
  <si>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</si>
  <si>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</si>
  <si>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</si>
  <si>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</si>
  <si>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</si>
  <si>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</si>
  <si>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</si>
  <si>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</si>
  <si>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</si>
  <si>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</si>
  <si>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</si>
  <si>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</si>
  <si>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</si>
  <si>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</si>
  <si>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</si>
  <si>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</si>
  <si>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</si>
  <si>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</si>
  <si>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</si>
  <si>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</si>
  <si>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</si>
  <si>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</si>
  <si>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</si>
  <si>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</si>
  <si>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</si>
  <si>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</si>
  <si>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</si>
  <si>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</si>
  <si>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</si>
  <si>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</si>
  <si>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</si>
  <si>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</si>
  <si>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</si>
  <si>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</si>
  <si>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</si>
  <si>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</si>
  <si>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</si>
  <si>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</si>
  <si>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</si>
  <si>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</si>
  <si>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</si>
  <si>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</si>
  <si>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</si>
  <si>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</si>
  <si>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</si>
  <si>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</si>
  <si>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</si>
  <si>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</si>
  <si>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</si>
  <si>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</si>
  <si>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</si>
  <si>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</si>
  <si>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</si>
  <si>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</si>
  <si>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</si>
  <si>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</si>
  <si>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</si>
  <si>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</si>
  <si>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</si>
  <si>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</si>
  <si>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</si>
  <si>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</si>
  <si>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</si>
  <si>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</si>
  <si>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</si>
  <si>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</si>
  <si>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</si>
  <si>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</si>
  <si>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</si>
  <si>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</si>
  <si>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</si>
  <si>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</si>
  <si>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</si>
  <si>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</si>
  <si>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</si>
  <si>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</si>
  <si>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</si>
  <si>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</si>
  <si>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</si>
  <si>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</si>
  <si>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</si>
  <si>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</si>
  <si>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</si>
  <si>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</si>
  <si>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</si>
  <si>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</si>
  <si>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</si>
  <si>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</si>
  <si>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</si>
  <si>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</si>
  <si>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</si>
  <si>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</si>
  <si>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</si>
  <si>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</si>
  <si>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</si>
  <si>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</si>
  <si>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</si>
  <si>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</si>
  <si>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</si>
  <si>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</si>
  <si>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</si>
  <si>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</si>
  <si>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</si>
  <si>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</si>
  <si>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</si>
  <si>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</si>
  <si>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</si>
  <si>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</si>
  <si>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</si>
  <si>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</si>
  <si>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</si>
  <si>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</si>
  <si>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</si>
  <si>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</si>
  <si>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</si>
  <si>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</si>
  <si>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</si>
  <si>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</si>
  <si>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</si>
  <si>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</si>
  <si>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</si>
  <si>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</si>
  <si>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</si>
  <si>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</si>
  <si>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</si>
  <si>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</si>
  <si>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</si>
  <si>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</si>
  <si>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</si>
  <si>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</si>
  <si>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</si>
  <si>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</si>
  <si>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</si>
  <si>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</si>
  <si>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</si>
  <si>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</si>
  <si>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</si>
  <si>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</si>
  <si>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</si>
  <si>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</si>
  <si>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</si>
  <si>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</si>
  <si>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</si>
  <si>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</si>
  <si>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</si>
  <si>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</si>
  <si>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</si>
  <si>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</si>
  <si>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</si>
  <si>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</si>
  <si>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</si>
  <si>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</si>
  <si>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</si>
  <si>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</si>
  <si>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</si>
  <si>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</si>
  <si>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</si>
  <si>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</si>
  <si>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</si>
  <si>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</si>
  <si>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</si>
  <si>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</si>
  <si>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</si>
  <si>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</si>
  <si>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</si>
  <si>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</si>
  <si>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</si>
  <si>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</si>
  <si>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</si>
  <si>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</si>
  <si>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</si>
  <si>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</si>
  <si>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</si>
  <si>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</si>
  <si>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</si>
  <si>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</si>
  <si>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</si>
  <si>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</si>
  <si>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</si>
  <si>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</si>
  <si>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</si>
  <si>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</si>
  <si>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</si>
  <si>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</si>
  <si>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</si>
  <si>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</si>
  <si>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</si>
  <si>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</si>
  <si>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</si>
  <si>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</si>
  <si>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</si>
  <si>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</si>
  <si>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</si>
  <si>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</si>
  <si>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</si>
  <si>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</si>
  <si>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</si>
  <si>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</si>
  <si>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</si>
  <si>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</si>
  <si>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</si>
  <si>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</si>
  <si>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</si>
  <si>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</si>
  <si>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</si>
  <si>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</si>
  <si>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</si>
  <si>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</si>
  <si>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</si>
  <si>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</si>
  <si>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</si>
  <si>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</si>
  <si>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</si>
  <si>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</si>
  <si>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</si>
  <si>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</si>
  <si>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</si>
  <si>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</si>
  <si>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</si>
  <si>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</si>
  <si>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</si>
  <si>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</si>
  <si>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</si>
  <si>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</si>
  <si>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</si>
  <si>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</si>
  <si>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</si>
  <si>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</si>
  <si>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</si>
  <si>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</si>
  <si>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</si>
  <si>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</si>
  <si>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</si>
  <si>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</si>
  <si>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</si>
  <si>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</si>
  <si>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</si>
  <si>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</si>
  <si>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</si>
  <si>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</si>
  <si>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</si>
  <si>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</si>
  <si>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</si>
  <si>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</si>
  <si>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</si>
  <si>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</si>
  <si>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</si>
  <si>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</si>
  <si>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</si>
  <si>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</si>
  <si>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</si>
  <si>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</si>
  <si>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</si>
  <si>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</si>
  <si>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</si>
  <si>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</si>
  <si>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</si>
  <si>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</si>
  <si>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</si>
  <si>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</si>
  <si>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</si>
  <si>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</si>
  <si>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</si>
  <si>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</si>
  <si>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</si>
  <si>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</si>
  <si>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</si>
  <si>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</si>
  <si>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</si>
  <si>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</si>
  <si>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</si>
  <si>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</si>
  <si>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</si>
  <si>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</si>
  <si>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</si>
  <si>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</si>
  <si>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</si>
  <si>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</si>
  <si>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</si>
  <si>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</si>
  <si>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</si>
  <si>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</si>
  <si>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</si>
  <si>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</si>
  <si>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</si>
  <si>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</si>
  <si>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</si>
  <si>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</si>
  <si>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</si>
  <si>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</si>
  <si>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</si>
  <si>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</si>
  <si>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</si>
  <si>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</si>
  <si>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</si>
  <si>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</si>
  <si>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</si>
  <si>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</si>
  <si>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</si>
  <si>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</si>
  <si>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</si>
  <si>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</si>
  <si>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</si>
  <si>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</si>
  <si>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</si>
  <si>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</si>
  <si>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</si>
  <si>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</si>
  <si>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</si>
  <si>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</si>
  <si>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</si>
  <si>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</si>
  <si>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</si>
  <si>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</si>
  <si>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</si>
  <si>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</si>
  <si>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</si>
  <si>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</si>
  <si>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</si>
  <si>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</si>
  <si>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</si>
  <si>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</si>
  <si>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</si>
  <si>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</si>
  <si>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</si>
  <si>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</si>
  <si>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</si>
  <si>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</si>
  <si>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</si>
  <si>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</si>
  <si>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</si>
  <si>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</si>
  <si>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</si>
  <si>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</si>
  <si>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</si>
  <si>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</si>
  <si>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</si>
  <si>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</si>
  <si>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</si>
  <si>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</si>
  <si>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</si>
  <si>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</si>
  <si>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</si>
  <si>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</si>
  <si>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</si>
  <si>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</si>
  <si>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</si>
  <si>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</si>
  <si>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</si>
  <si>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</si>
  <si>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</si>
  <si>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</si>
  <si>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</si>
  <si>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</si>
  <si>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</si>
  <si>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</si>
  <si>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</si>
  <si>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</si>
  <si>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</si>
  <si>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</si>
  <si>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</si>
  <si>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</si>
  <si>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</si>
  <si>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</si>
  <si>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</si>
  <si>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</si>
  <si>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</si>
  <si>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</si>
  <si>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</si>
  <si>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</si>
  <si>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</si>
  <si>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</si>
  <si>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</si>
  <si>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</si>
  <si>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</si>
  <si>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</si>
  <si>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</si>
  <si>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</si>
  <si>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</si>
  <si>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</si>
  <si>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</si>
  <si>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</si>
  <si>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</si>
  <si>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</si>
  <si>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</si>
  <si>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</si>
  <si>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</si>
  <si>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</si>
  <si>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</si>
  <si>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</si>
  <si>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</si>
  <si>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</si>
  <si>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</si>
  <si>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</si>
  <si>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</si>
  <si>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</si>
  <si>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</si>
  <si>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</si>
  <si>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</si>
  <si>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</si>
  <si>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</si>
  <si>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</si>
  <si>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</si>
  <si>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</si>
  <si>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</si>
  <si>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</si>
  <si>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</si>
  <si>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</si>
  <si>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</si>
  <si>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</si>
  <si>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</si>
  <si>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</si>
  <si>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</si>
  <si>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</si>
  <si>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</si>
  <si>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</si>
  <si>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</si>
  <si>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</si>
  <si>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</si>
  <si>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</si>
  <si>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</si>
  <si>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</si>
  <si>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</si>
  <si>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</si>
  <si>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</si>
  <si>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</si>
  <si>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</si>
  <si>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</si>
  <si>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</si>
  <si>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</si>
  <si>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</si>
  <si>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</si>
  <si>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</si>
  <si>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</si>
  <si>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</si>
  <si>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</si>
  <si>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</si>
  <si>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</si>
  <si>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</si>
  <si>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</si>
  <si>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</si>
  <si>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</si>
  <si>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</si>
  <si>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</si>
  <si>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</si>
  <si>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</si>
  <si>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</si>
  <si>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</si>
  <si>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</si>
  <si>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</si>
  <si>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</si>
  <si>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</si>
  <si>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</si>
  <si>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</si>
  <si>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</si>
  <si>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</si>
  <si>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</si>
  <si>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</si>
  <si>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</si>
  <si>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</si>
  <si>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</si>
  <si>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</si>
  <si>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</si>
  <si>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</si>
  <si>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</si>
  <si>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</si>
  <si>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</si>
  <si>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</si>
  <si>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</si>
  <si>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</si>
  <si>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</si>
  <si>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</si>
  <si>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</si>
  <si>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</si>
  <si>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</si>
  <si>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</si>
  <si>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</si>
  <si>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</si>
  <si>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</si>
  <si>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</si>
  <si>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</si>
  <si>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</si>
  <si>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</si>
  <si>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</si>
  <si>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</si>
  <si>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</si>
  <si>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</si>
  <si>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</si>
  <si>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</si>
  <si>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</si>
  <si>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</si>
  <si>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</si>
  <si>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</si>
  <si>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</si>
  <si>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</si>
  <si>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</si>
  <si>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</si>
  <si>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</si>
  <si>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</si>
  <si>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</si>
  <si>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</si>
  <si>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</si>
  <si>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</si>
  <si>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</si>
  <si>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</si>
  <si>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</si>
  <si>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</si>
  <si>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</si>
  <si>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</si>
  <si>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</si>
  <si>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</si>
  <si>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</si>
  <si>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</si>
  <si>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</si>
  <si>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</si>
  <si>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</si>
  <si>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</si>
  <si>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</si>
  <si>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</si>
  <si>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</si>
  <si>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</si>
  <si>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</si>
  <si>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</si>
  <si>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</si>
  <si>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</si>
  <si>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</si>
  <si>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</si>
  <si>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</si>
  <si>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</si>
  <si>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</si>
  <si>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</si>
  <si>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</si>
  <si>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</si>
  <si>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</si>
  <si>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</si>
  <si>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</si>
  <si>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</si>
  <si>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</si>
  <si>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</si>
  <si>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</si>
  <si>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</si>
  <si>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</si>
  <si>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</si>
  <si>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</si>
  <si>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</si>
  <si>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</si>
  <si>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</si>
  <si>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</si>
  <si>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</si>
  <si>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</si>
  <si>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</si>
  <si>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</si>
  <si>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</si>
  <si>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</si>
  <si>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</si>
  <si>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</si>
  <si>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</si>
  <si>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</si>
  <si>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</si>
  <si>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</si>
  <si>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</si>
  <si>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</si>
  <si>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</si>
  <si>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</si>
  <si>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</si>
  <si>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</si>
  <si>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</si>
  <si>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</si>
  <si>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</si>
  <si>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</si>
  <si>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</si>
  <si>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</si>
  <si>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</si>
  <si>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</si>
  <si>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</si>
  <si>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</si>
  <si>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</si>
  <si>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</si>
  <si>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</si>
  <si>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</si>
  <si>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</si>
  <si>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</si>
  <si>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</si>
  <si>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</si>
  <si>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</si>
  <si>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</si>
  <si>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</si>
  <si>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</si>
  <si>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</si>
  <si>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</si>
  <si>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</si>
  <si>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</si>
  <si>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</si>
  <si>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</si>
  <si>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</si>
  <si>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</si>
  <si>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</si>
  <si>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</si>
  <si>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</si>
  <si>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</si>
  <si>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</si>
  <si>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</si>
  <si>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</si>
  <si>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</si>
  <si>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</si>
  <si>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</si>
  <si>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</si>
  <si>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</si>
  <si>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</si>
  <si>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</si>
  <si>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</si>
  <si>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</si>
  <si>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</si>
  <si>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</si>
  <si>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</si>
  <si>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</si>
  <si>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</si>
  <si>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</si>
  <si>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</si>
  <si>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</si>
  <si>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</si>
  <si>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</si>
  <si>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</si>
  <si>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</si>
  <si>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</si>
  <si>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</si>
  <si>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</si>
  <si>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</si>
  <si>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</si>
  <si>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</si>
  <si>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</si>
  <si>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</si>
  <si>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</si>
  <si>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</si>
  <si>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</si>
  <si>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</si>
  <si>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</si>
  <si>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</si>
  <si>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</si>
  <si>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</si>
  <si>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</si>
  <si>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</si>
  <si>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</si>
  <si>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</si>
  <si>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</si>
  <si>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</si>
  <si>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</si>
  <si>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</si>
  <si>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</si>
  <si>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</si>
  <si>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</si>
  <si>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</si>
  <si>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</si>
  <si>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</si>
  <si>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</si>
  <si>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</si>
  <si>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</si>
  <si>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</si>
  <si>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</si>
  <si>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</si>
  <si>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</si>
  <si>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</si>
  <si>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</si>
  <si>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</si>
  <si>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</si>
  <si>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</si>
  <si>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</si>
  <si>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</si>
  <si>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</si>
  <si>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</si>
  <si>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</si>
  <si>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</si>
  <si>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</si>
  <si>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</si>
  <si>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</si>
  <si>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</si>
  <si>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</si>
  <si>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</si>
  <si>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</si>
  <si>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</si>
  <si>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</si>
  <si>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</si>
  <si>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</si>
  <si>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</si>
  <si>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</si>
  <si>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</si>
  <si>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</si>
  <si>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</si>
  <si>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</si>
  <si>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</si>
  <si>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</si>
  <si>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</si>
  <si>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</si>
  <si>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</si>
  <si>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</si>
  <si>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</si>
  <si>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</si>
  <si>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</si>
  <si>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</si>
  <si>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</si>
  <si>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</si>
  <si>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</si>
  <si>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</si>
  <si>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</si>
  <si>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</si>
  <si>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</si>
  <si>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</si>
  <si>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</si>
  <si>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</si>
  <si>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</si>
  <si>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</si>
  <si>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</si>
  <si>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</si>
  <si>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</si>
  <si>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</si>
  <si>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</si>
  <si>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</si>
  <si>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</si>
  <si>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</si>
  <si>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</si>
  <si>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</si>
  <si>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</si>
  <si>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</si>
  <si>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</si>
  <si>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</si>
  <si>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</si>
  <si>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</si>
  <si>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</si>
  <si>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</si>
  <si>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</si>
  <si>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</si>
  <si>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</si>
  <si>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</si>
  <si>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</si>
  <si>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</si>
  <si>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</si>
  <si>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</si>
  <si>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</si>
  <si>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</si>
  <si>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</si>
  <si>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</si>
  <si>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</si>
  <si>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</si>
  <si>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</si>
  <si>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</si>
  <si>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</si>
  <si>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</si>
  <si>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</si>
  <si>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</si>
  <si>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</si>
  <si>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</si>
  <si>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</si>
  <si>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</si>
  <si>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</si>
  <si>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</si>
  <si>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</si>
  <si>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</si>
  <si>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</si>
  <si>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</si>
  <si>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</si>
  <si>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</si>
  <si>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</si>
  <si>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</si>
  <si>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</si>
  <si>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</si>
  <si>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</si>
  <si>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</si>
  <si>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</si>
  <si>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</si>
  <si>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</si>
  <si>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</si>
  <si>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</si>
  <si>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</si>
  <si>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</si>
  <si>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</si>
  <si>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</si>
  <si>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</si>
  <si>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</si>
  <si>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</si>
  <si>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</si>
  <si>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</si>
  <si>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</si>
  <si>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</si>
  <si>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</si>
  <si>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</si>
  <si>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</si>
  <si>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</si>
  <si>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</si>
  <si>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</si>
  <si>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</si>
  <si>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</si>
  <si>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</si>
  <si>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</si>
  <si>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</si>
  <si>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</si>
  <si>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</si>
  <si>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</si>
  <si>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</si>
  <si>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</si>
  <si>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</si>
  <si>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</si>
  <si>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</si>
  <si>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</si>
  <si>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</si>
  <si>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</si>
  <si>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</si>
  <si>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</si>
  <si>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</si>
  <si>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</si>
  <si>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</si>
  <si>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</si>
  <si>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</si>
  <si>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</si>
  <si>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</si>
  <si>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</si>
  <si>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</si>
  <si>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</si>
  <si>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</si>
  <si>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</si>
  <si>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</si>
  <si>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</si>
  <si>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</si>
  <si>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</si>
  <si>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</si>
  <si>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</si>
  <si>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</si>
  <si>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</si>
  <si>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</si>
  <si>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</si>
  <si>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</si>
  <si>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</si>
  <si>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</si>
  <si>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</si>
  <si>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</si>
  <si>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</si>
  <si>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</si>
  <si>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</si>
  <si>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</si>
  <si>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</si>
  <si>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</si>
  <si>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</si>
  <si>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</si>
  <si>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</si>
  <si>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</si>
  <si>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</si>
  <si>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</si>
  <si>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</si>
  <si>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</si>
  <si>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</si>
  <si>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</si>
  <si>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</si>
  <si>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</si>
  <si>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</si>
  <si>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</si>
  <si>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</si>
  <si>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</si>
  <si>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</si>
  <si>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</si>
  <si>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</si>
  <si>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</si>
  <si>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</si>
  <si>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</si>
  <si>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</si>
  <si>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</si>
  <si>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</si>
  <si>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</si>
  <si>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</si>
  <si>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</si>
  <si>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</si>
  <si>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</si>
  <si>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</si>
  <si>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</si>
  <si>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</si>
  <si>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</si>
  <si>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</si>
  <si>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</si>
  <si>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</si>
  <si>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</si>
  <si>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</si>
  <si>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</si>
  <si>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</si>
  <si>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</si>
  <si>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</si>
  <si>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</si>
  <si>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</si>
  <si>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</si>
  <si>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</si>
  <si>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</si>
  <si>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</si>
  <si>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</si>
  <si>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</si>
  <si>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</si>
  <si>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</si>
  <si>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</si>
  <si>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</si>
  <si>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</si>
  <si>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</si>
  <si>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</si>
  <si>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</si>
  <si>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</si>
  <si>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</si>
  <si>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</si>
  <si>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</si>
  <si>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</si>
  <si>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</si>
  <si>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</si>
  <si>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</si>
  <si>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</si>
  <si>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</si>
  <si>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</si>
  <si>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</si>
  <si>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</si>
  <si>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</si>
  <si>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</si>
  <si>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</si>
  <si>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</si>
  <si>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</si>
  <si>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</si>
  <si>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</si>
  <si>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</si>
  <si>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</si>
  <si>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</si>
  <si>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</si>
  <si>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</si>
  <si>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</si>
  <si>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</si>
  <si>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</si>
  <si>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</si>
  <si>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</si>
  <si>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</si>
  <si>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</si>
  <si>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</si>
  <si>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</si>
  <si>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</si>
  <si>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</si>
  <si>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</si>
  <si>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</si>
  <si>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</si>
  <si>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</si>
  <si>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</si>
  <si>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</si>
  <si>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</si>
  <si>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</si>
  <si>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</si>
  <si>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</si>
  <si>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</si>
  <si>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</si>
  <si>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</si>
  <si>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</si>
  <si>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</si>
  <si>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</si>
  <si>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</si>
  <si>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</si>
  <si>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</si>
  <si>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</si>
  <si>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</si>
  <si>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</si>
  <si>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</si>
  <si>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</si>
  <si>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</si>
  <si>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</si>
  <si>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</si>
  <si>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</si>
  <si>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</si>
  <si>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</si>
  <si>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</si>
  <si>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</si>
  <si>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</si>
  <si>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</si>
  <si>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</si>
  <si>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</si>
  <si>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</si>
  <si>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</si>
  <si>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</si>
  <si>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</si>
  <si>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</si>
  <si>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</si>
  <si>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</si>
  <si>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</si>
  <si>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</si>
  <si>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</si>
  <si>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</si>
  <si>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</si>
  <si>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</si>
  <si>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</si>
  <si>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</si>
  <si>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</si>
  <si>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</si>
  <si>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</si>
  <si>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</si>
  <si>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</si>
  <si>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</si>
  <si>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</si>
  <si>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</si>
  <si>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</si>
  <si>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</si>
  <si>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</si>
  <si>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</si>
  <si>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</si>
  <si>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</si>
  <si>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</si>
  <si>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</si>
  <si>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</si>
  <si>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</si>
  <si>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</si>
  <si>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</si>
  <si>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</si>
  <si>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</si>
  <si>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</si>
  <si>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</si>
  <si>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</si>
  <si>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</si>
  <si>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</si>
  <si>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</si>
  <si>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</si>
  <si>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</si>
  <si>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</si>
  <si>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</si>
  <si>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</si>
  <si>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</si>
  <si>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</si>
  <si>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</si>
  <si>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</si>
  <si>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</si>
  <si>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</si>
  <si>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</si>
  <si>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</si>
  <si>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</si>
  <si>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</si>
  <si>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</si>
  <si>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</si>
  <si>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</si>
  <si>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</si>
  <si>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</si>
  <si>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</si>
  <si>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</si>
  <si>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</si>
  <si>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</si>
  <si>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</si>
  <si>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</si>
  <si>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</si>
  <si>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</si>
  <si>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</si>
  <si>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</si>
  <si>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</si>
  <si>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</si>
  <si>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</si>
  <si>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</si>
  <si>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</si>
  <si>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</si>
  <si>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</si>
  <si>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</si>
  <si>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</si>
  <si>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</si>
  <si>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</si>
  <si>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</si>
  <si>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</si>
  <si>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</si>
  <si>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</si>
  <si>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</si>
  <si>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</si>
  <si>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</si>
  <si>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</si>
  <si>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</si>
  <si>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</si>
  <si>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</si>
  <si>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</si>
  <si>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</si>
  <si>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</si>
  <si>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</si>
  <si>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</si>
  <si>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</si>
  <si>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</si>
  <si>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</si>
  <si>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</si>
  <si>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</si>
  <si>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</si>
  <si>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</si>
  <si>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</si>
  <si>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</si>
  <si>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</si>
  <si>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</si>
  <si>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</si>
  <si>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</si>
  <si>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</si>
  <si>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</si>
  <si>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</si>
  <si>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</si>
  <si>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</si>
  <si>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</si>
  <si>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</si>
  <si>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</si>
  <si>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</si>
  <si>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</si>
  <si>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</si>
  <si>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</si>
  <si>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</si>
  <si>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</si>
  <si>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</si>
  <si>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</si>
  <si>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</si>
  <si>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</si>
  <si>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</si>
  <si>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</si>
  <si>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</si>
  <si>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</si>
  <si>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</si>
  <si>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</si>
  <si>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</si>
  <si>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</si>
  <si>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</si>
  <si>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</si>
  <si>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</si>
  <si>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</si>
  <si>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</si>
  <si>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</si>
  <si>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</si>
  <si>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</si>
  <si>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</si>
  <si>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</si>
  <si>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</si>
  <si>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</si>
  <si>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</si>
  <si>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</si>
  <si>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</si>
  <si>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</si>
  <si>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</si>
  <si>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</si>
  <si>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</si>
  <si>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</si>
  <si>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</si>
  <si>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</si>
  <si>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</si>
  <si>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</si>
  <si>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</si>
  <si>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</si>
  <si>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</si>
  <si>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</si>
  <si>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</si>
  <si>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</si>
  <si>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</si>
  <si>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</si>
  <si>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</si>
  <si>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</si>
  <si>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</si>
  <si>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</si>
  <si>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</si>
  <si>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</si>
  <si>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</si>
  <si>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</si>
  <si>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</si>
  <si>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</si>
  <si>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</si>
  <si>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</si>
  <si>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</si>
  <si>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</si>
  <si>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</si>
  <si>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</si>
  <si>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</si>
  <si>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</si>
  <si>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</si>
  <si>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</si>
  <si>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</si>
  <si>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</si>
  <si>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</si>
  <si>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</si>
  <si>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</si>
  <si>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</si>
  <si>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</si>
  <si>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</si>
  <si>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</si>
  <si>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</si>
  <si>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</si>
  <si>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</si>
  <si>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</si>
  <si>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</si>
  <si>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</si>
  <si>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</si>
  <si>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</si>
  <si>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</si>
  <si>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</si>
  <si>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</si>
  <si>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</si>
  <si>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</si>
  <si>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</si>
  <si>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</si>
  <si>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</si>
  <si>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</si>
  <si>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</si>
  <si>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</si>
  <si>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</si>
  <si>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</si>
  <si>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</si>
  <si>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</si>
  <si>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</si>
  <si>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</si>
  <si>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</si>
  <si>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</si>
  <si>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</si>
  <si>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</si>
  <si>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</si>
  <si>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</si>
  <si>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</si>
  <si>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</si>
  <si>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</si>
  <si>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</si>
  <si>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</si>
  <si>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</si>
  <si>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</si>
  <si>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</si>
  <si>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</si>
  <si>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</si>
  <si>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</si>
  <si>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</si>
  <si>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</si>
  <si>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</si>
  <si>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</si>
  <si>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</si>
  <si>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</si>
  <si>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</si>
  <si>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</si>
  <si>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</si>
  <si>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</si>
  <si>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</si>
  <si>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</si>
  <si>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</si>
  <si>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</si>
  <si>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</si>
  <si>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</si>
  <si>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</si>
  <si>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</si>
  <si>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</si>
  <si>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</si>
  <si>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</si>
  <si>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</si>
  <si>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</si>
  <si>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</si>
  <si>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</si>
  <si>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</si>
  <si>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</si>
  <si>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</si>
  <si>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</si>
  <si>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</si>
  <si>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</si>
  <si>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</si>
  <si>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</si>
  <si>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</si>
  <si>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</si>
  <si>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</si>
  <si>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</si>
  <si>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</si>
  <si>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</si>
  <si>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</si>
  <si>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</si>
  <si>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</si>
  <si>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</si>
  <si>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</si>
  <si>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</si>
  <si>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</si>
  <si>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</si>
  <si>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</si>
  <si>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</si>
  <si>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</si>
  <si>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</si>
  <si>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</si>
  <si>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</si>
  <si>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</si>
  <si>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</si>
  <si>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</si>
  <si>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</si>
  <si>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</si>
  <si>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</si>
  <si>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</si>
  <si>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</si>
  <si>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</si>
  <si>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</si>
  <si>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</si>
  <si>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</si>
  <si>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</si>
  <si>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</si>
  <si>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</si>
  <si>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</si>
  <si>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</si>
  <si>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</si>
  <si>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</si>
  <si>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</si>
  <si>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</si>
  <si>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</si>
  <si>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</si>
  <si>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</si>
  <si>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</si>
  <si>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</si>
  <si>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</si>
  <si>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</si>
  <si>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</si>
  <si>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</si>
  <si>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</si>
  <si>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</si>
  <si>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</si>
  <si>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</si>
  <si>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</si>
  <si>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</si>
  <si>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</si>
  <si>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</si>
  <si>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</si>
  <si>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</si>
  <si>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</si>
  <si>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</si>
  <si>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</si>
  <si>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</si>
  <si>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</si>
  <si>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</si>
  <si>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</si>
  <si>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</si>
  <si>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</si>
  <si>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</si>
  <si>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</si>
  <si>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</si>
  <si>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</si>
  <si>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</si>
  <si>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</si>
  <si>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</si>
  <si>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</si>
  <si>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</si>
  <si>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</si>
  <si>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</si>
  <si>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</si>
  <si>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</si>
  <si>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</si>
  <si>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</si>
  <si>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</si>
  <si>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</si>
  <si>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</si>
  <si>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</si>
  <si>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</si>
  <si>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</si>
  <si>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</si>
  <si>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</si>
  <si>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</si>
  <si>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</si>
  <si>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</si>
  <si>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</si>
  <si>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</si>
  <si>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</si>
  <si>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</si>
  <si>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</si>
  <si>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</si>
  <si>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</si>
  <si>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</si>
  <si>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</si>
  <si>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</si>
  <si>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</si>
  <si>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</si>
  <si>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</si>
  <si>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</si>
  <si>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</si>
  <si>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</si>
  <si>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</si>
  <si>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</si>
  <si>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</si>
  <si>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</si>
  <si>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</si>
  <si>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</si>
  <si>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</si>
  <si>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</si>
  <si>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</si>
  <si>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</si>
  <si>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</si>
  <si>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</si>
  <si>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</si>
  <si>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</si>
  <si>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</si>
  <si>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</si>
  <si>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</si>
  <si>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</si>
  <si>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</si>
  <si>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</si>
  <si>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</si>
  <si>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</si>
  <si>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</si>
  <si>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</si>
  <si>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</si>
  <si>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</si>
  <si>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</si>
  <si>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</si>
  <si>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</si>
  <si>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</si>
  <si>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</si>
  <si>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</si>
  <si>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</si>
  <si>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</si>
  <si>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</si>
  <si>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</si>
  <si>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</si>
  <si>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</si>
  <si>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</si>
  <si>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</si>
  <si>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</si>
  <si>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</si>
  <si>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</si>
  <si>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</si>
  <si>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</si>
  <si>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</si>
  <si>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</si>
  <si>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</si>
  <si>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</si>
  <si>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</si>
  <si>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</si>
  <si>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</si>
  <si>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</si>
  <si>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</si>
  <si>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</si>
  <si>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</si>
  <si>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</si>
  <si>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</si>
  <si>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</si>
  <si>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</si>
  <si>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</si>
  <si>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</si>
  <si>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</si>
  <si>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</si>
  <si>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</si>
  <si>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</si>
  <si>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</si>
  <si>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</si>
  <si>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</si>
  <si>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</si>
  <si>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</si>
  <si>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</si>
  <si>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</si>
  <si>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</si>
  <si>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</si>
  <si>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</si>
  <si>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</si>
  <si>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</si>
  <si>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</si>
  <si>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</si>
  <si>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</si>
  <si>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</si>
  <si>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</si>
  <si>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</si>
  <si>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</si>
  <si>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</si>
  <si>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</si>
  <si>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</si>
  <si>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</si>
  <si>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</si>
  <si>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</si>
  <si>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</si>
  <si>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</si>
  <si>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</si>
  <si>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</si>
  <si>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</si>
  <si>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</si>
  <si>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</si>
  <si>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</si>
  <si>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</si>
  <si>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</si>
  <si>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</si>
  <si>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</si>
  <si>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</si>
  <si>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</si>
  <si>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</si>
  <si>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</si>
  <si>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</si>
  <si>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</si>
  <si>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</si>
  <si>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</si>
  <si>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</si>
  <si>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</si>
  <si>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</si>
  <si>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</si>
  <si>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</si>
  <si>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</si>
  <si>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</si>
  <si>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</si>
  <si>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</si>
  <si>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</si>
  <si>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</si>
  <si>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</si>
  <si>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</si>
  <si>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</si>
  <si>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</si>
  <si>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</si>
  <si>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</si>
  <si>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</si>
  <si>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</si>
  <si>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</si>
  <si>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</si>
  <si>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</si>
  <si>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</si>
  <si>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</si>
  <si>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</si>
  <si>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</si>
  <si>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</si>
  <si>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</si>
  <si>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</si>
  <si>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</si>
  <si>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</si>
  <si>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</si>
  <si>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</si>
  <si>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</si>
  <si>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</si>
  <si>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</si>
  <si>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</si>
  <si>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</si>
  <si>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</si>
  <si>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</si>
  <si>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</si>
  <si>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</si>
  <si>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</si>
  <si>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</si>
  <si>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</si>
  <si>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</si>
  <si>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</si>
  <si>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</si>
  <si>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</si>
  <si>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</si>
  <si>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</si>
  <si>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</si>
  <si>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</si>
  <si>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</si>
  <si>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</si>
  <si>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</si>
  <si>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</si>
  <si>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</si>
  <si>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</si>
  <si>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</si>
  <si>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</si>
  <si>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</si>
  <si>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</si>
  <si>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</si>
  <si>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</si>
  <si>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</si>
  <si>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</si>
  <si>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</si>
  <si>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</si>
  <si>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</si>
  <si>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</si>
  <si>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</si>
  <si>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</si>
  <si>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</si>
  <si>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</si>
  <si>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</si>
  <si>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</si>
  <si>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</si>
  <si>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</si>
  <si>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</si>
  <si>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</si>
  <si>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</si>
  <si>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</si>
  <si>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</si>
  <si>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</si>
  <si>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</si>
  <si>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</si>
  <si>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</si>
  <si>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</si>
  <si>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</si>
  <si>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</si>
  <si>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</si>
  <si>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</si>
  <si>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</si>
  <si>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</si>
  <si>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</si>
  <si>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</si>
  <si>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</si>
  <si>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</si>
  <si>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</si>
  <si>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</si>
  <si>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</si>
  <si>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</si>
  <si>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</si>
  <si>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</si>
  <si>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</si>
  <si>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</si>
  <si>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</si>
  <si>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</si>
  <si>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</si>
  <si>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</si>
  <si>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</si>
  <si>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</si>
  <si>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</si>
  <si>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</si>
  <si>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</si>
  <si>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</si>
  <si>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</si>
  <si>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</si>
  <si>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</si>
  <si>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</si>
  <si>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</si>
  <si>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</si>
  <si>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</si>
  <si>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</si>
  <si>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</si>
  <si>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</si>
  <si>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</si>
  <si>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</si>
  <si>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</si>
  <si>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</si>
  <si>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</si>
  <si>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</si>
  <si>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</si>
  <si>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</si>
  <si>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</si>
  <si>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</si>
  <si>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</si>
  <si>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</si>
  <si>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</si>
  <si>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</si>
  <si>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</si>
  <si>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</si>
  <si>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</si>
  <si>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</si>
  <si>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</si>
  <si>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</si>
  <si>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</si>
  <si>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</si>
  <si>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</si>
  <si>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</si>
  <si>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</si>
  <si>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</si>
  <si>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</si>
  <si>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</si>
  <si>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</si>
  <si>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</si>
  <si>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</si>
  <si>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</si>
  <si>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</si>
  <si>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</si>
  <si>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</si>
  <si>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</si>
  <si>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</si>
  <si>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</si>
  <si>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</si>
  <si>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</si>
  <si>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</si>
  <si>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</si>
  <si>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</si>
  <si>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</si>
  <si>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</si>
  <si>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</si>
  <si>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</si>
  <si>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</si>
  <si>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</si>
  <si>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</si>
  <si>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</si>
  <si>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</si>
  <si>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</si>
  <si>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</si>
  <si>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</si>
  <si>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</si>
  <si>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</si>
  <si>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</si>
  <si>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</si>
  <si>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</si>
  <si>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</si>
  <si>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</si>
  <si>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</si>
  <si>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</si>
  <si>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</si>
  <si>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</si>
  <si>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</si>
  <si>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</si>
  <si>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</si>
  <si>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</si>
  <si>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</si>
  <si>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</si>
  <si>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</si>
  <si>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</si>
  <si>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</si>
  <si>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</si>
  <si>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</si>
  <si>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</si>
  <si>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</si>
  <si>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</si>
  <si>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</si>
  <si>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</si>
  <si>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</si>
  <si>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</si>
  <si>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</si>
  <si>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</si>
  <si>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</si>
  <si>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</si>
  <si>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</si>
  <si>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</si>
  <si>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</si>
  <si>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</si>
  <si>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</si>
  <si>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</si>
  <si>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</si>
  <si>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</si>
  <si>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</si>
  <si>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</si>
  <si>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</si>
  <si>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</si>
  <si>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</si>
  <si>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</si>
  <si>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</si>
  <si>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</si>
  <si>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</si>
  <si>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</si>
  <si>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</si>
  <si>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</si>
  <si>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</si>
  <si>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</si>
  <si>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</si>
  <si>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</si>
  <si>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</si>
  <si>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</si>
  <si>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</si>
  <si>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</si>
  <si>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</si>
  <si>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</si>
  <si>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</si>
  <si>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</si>
  <si>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</si>
  <si>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</si>
  <si>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</si>
  <si>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</si>
  <si>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</si>
  <si>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</si>
  <si>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</si>
  <si>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</si>
  <si>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</si>
  <si>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</si>
  <si>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</si>
  <si>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</si>
  <si>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</si>
  <si>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</si>
  <si>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</si>
  <si>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</si>
  <si>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</si>
  <si>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</si>
  <si>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</si>
  <si>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</si>
  <si>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</si>
  <si>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</si>
  <si>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</si>
  <si>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</si>
  <si>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</si>
  <si>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</si>
  <si>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</si>
  <si>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</si>
  <si>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</si>
  <si>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</si>
  <si>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</si>
  <si>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</si>
  <si>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</si>
  <si>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</si>
  <si>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</si>
  <si>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</si>
  <si>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</si>
  <si>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</si>
  <si>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</si>
  <si>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</si>
  <si>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</si>
  <si>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</si>
  <si>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</si>
  <si>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</si>
  <si>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</si>
  <si>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</si>
  <si>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</si>
  <si>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</si>
  <si>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</si>
  <si>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</si>
  <si>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</si>
  <si>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</si>
  <si>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</si>
  <si>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</si>
  <si>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</si>
  <si>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</si>
  <si>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</si>
  <si>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</si>
  <si>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</si>
  <si>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</si>
  <si>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</si>
  <si>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</si>
  <si>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</si>
  <si>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</si>
  <si>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</si>
  <si>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</si>
  <si>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</si>
  <si>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</si>
  <si>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</si>
  <si>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</si>
  <si>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</si>
  <si>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</si>
  <si>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</si>
  <si>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</si>
  <si>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</si>
  <si>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</si>
  <si>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</si>
  <si>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</si>
  <si>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</si>
  <si>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</si>
  <si>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</si>
  <si>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</si>
  <si>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</si>
  <si>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</si>
  <si>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</si>
  <si>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</si>
  <si>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</si>
  <si>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</si>
  <si>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</si>
  <si>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</si>
  <si>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</si>
  <si>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</si>
  <si>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</si>
  <si>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</si>
  <si>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</si>
  <si>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</si>
  <si>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</si>
  <si>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</si>
  <si>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</si>
  <si>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</si>
  <si>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</si>
  <si>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</si>
  <si>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</si>
  <si>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</si>
  <si>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</si>
  <si>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</si>
  <si>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</si>
  <si>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</si>
  <si>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</si>
  <si>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</si>
  <si>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</si>
  <si>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</si>
  <si>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</si>
  <si>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</si>
  <si>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</si>
  <si>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</si>
  <si>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</si>
  <si>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</si>
  <si>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</si>
  <si>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</si>
  <si>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</si>
  <si>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</si>
  <si>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</si>
  <si>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</si>
  <si>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</si>
  <si>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</si>
  <si>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</si>
  <si>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</si>
  <si>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</si>
  <si>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</si>
  <si>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</si>
  <si>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</si>
  <si>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</si>
  <si>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</si>
  <si>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</si>
  <si>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</si>
  <si>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</si>
  <si>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</si>
  <si>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</si>
  <si>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</si>
  <si>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</si>
  <si>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</si>
  <si>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</si>
  <si>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</si>
  <si>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</si>
  <si>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</si>
  <si>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</si>
  <si>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</si>
  <si>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</si>
  <si>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</si>
  <si>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</si>
  <si>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</si>
  <si>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</si>
  <si>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</si>
  <si>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</si>
  <si>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</si>
  <si>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</si>
  <si>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</si>
  <si>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</si>
  <si>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</si>
  <si>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</si>
  <si>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</si>
  <si>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</si>
  <si>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</si>
  <si>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</si>
  <si>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</si>
  <si>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</si>
  <si>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</si>
  <si>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</si>
  <si>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</si>
  <si>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</si>
  <si>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</si>
  <si>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</si>
  <si>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</si>
  <si>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</si>
  <si>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</si>
  <si>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</si>
  <si>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</si>
  <si>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</si>
  <si>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</si>
  <si>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</si>
  <si>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</si>
  <si>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</si>
  <si>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</si>
  <si>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</si>
  <si>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</si>
  <si>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</si>
  <si>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</si>
  <si>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</si>
  <si>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</si>
  <si>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</si>
  <si>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</si>
  <si>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</si>
  <si>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</si>
  <si>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</si>
  <si>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</si>
  <si>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</si>
  <si>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</si>
  <si>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</si>
  <si>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</si>
  <si>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</si>
  <si>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</si>
  <si>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</si>
  <si>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</si>
  <si>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</si>
  <si>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</si>
  <si>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</si>
  <si>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</si>
  <si>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</si>
  <si>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</si>
  <si>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</si>
  <si>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</si>
  <si>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</si>
  <si>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</si>
  <si>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</si>
  <si>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</si>
  <si>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</si>
  <si>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</si>
  <si>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</si>
  <si>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</si>
  <si>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</si>
  <si>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</si>
  <si>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</si>
  <si>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</si>
  <si>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</si>
  <si>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</si>
  <si>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</si>
  <si>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</si>
  <si>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</si>
  <si>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</si>
  <si>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</si>
  <si>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</si>
  <si>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</si>
  <si>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</si>
  <si>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</si>
  <si>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</si>
  <si>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</si>
  <si>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</si>
  <si>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</si>
  <si>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</si>
  <si>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</si>
  <si>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</si>
  <si>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</si>
  <si>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</si>
  <si>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</si>
  <si>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</si>
  <si>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</si>
  <si>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</si>
  <si>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</si>
  <si>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</si>
  <si>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</si>
  <si>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</si>
  <si>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</si>
  <si>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</si>
  <si>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</si>
  <si>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</si>
  <si>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</si>
  <si>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</si>
  <si>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</si>
  <si>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</si>
  <si>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</si>
  <si>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</si>
  <si>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</si>
  <si>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</si>
  <si>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</si>
  <si>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</si>
  <si>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</si>
  <si>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</si>
  <si>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</si>
  <si>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</si>
  <si>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</si>
  <si>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</si>
  <si>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</si>
  <si>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</si>
  <si>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</si>
  <si>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</si>
  <si>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</si>
  <si>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</si>
  <si>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</si>
  <si>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</si>
  <si>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</si>
  <si>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</si>
  <si>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</si>
  <si>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</si>
  <si>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</si>
  <si>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</si>
  <si>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</si>
  <si>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</si>
  <si>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</si>
  <si>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</si>
  <si>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</si>
  <si>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</si>
  <si>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</si>
  <si>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</si>
  <si>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</si>
  <si>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</si>
  <si>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</si>
  <si>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</si>
  <si>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</si>
  <si>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</si>
  <si>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</si>
  <si>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</si>
  <si>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</si>
  <si>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</si>
  <si>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</si>
  <si>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</si>
  <si>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</si>
  <si>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</si>
  <si>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</si>
  <si>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</si>
  <si>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</si>
  <si>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</si>
  <si>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</si>
  <si>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</si>
  <si>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</si>
  <si>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</si>
  <si>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</si>
  <si>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</si>
  <si>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</si>
  <si>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</si>
  <si>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</si>
  <si>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</si>
  <si>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</si>
  <si>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</si>
  <si>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</si>
  <si>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</si>
  <si>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</si>
  <si>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</si>
  <si>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</si>
  <si>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</si>
  <si>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</si>
  <si>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</si>
  <si>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</si>
  <si>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</si>
  <si>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</si>
  <si>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</si>
  <si>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</si>
  <si>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</si>
  <si>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</si>
  <si>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</si>
  <si>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</si>
  <si>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</si>
  <si>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</si>
  <si>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</si>
  <si>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</si>
  <si>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</si>
  <si>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</si>
  <si>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</si>
  <si>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</si>
  <si>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</si>
  <si>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</si>
  <si>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</si>
  <si>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</si>
  <si>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</si>
  <si>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</si>
  <si>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</si>
  <si>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</si>
  <si>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</si>
  <si>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</si>
  <si>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</si>
  <si>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</si>
  <si>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</si>
  <si>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</si>
  <si>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</si>
  <si>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</si>
  <si>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</si>
  <si>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</si>
  <si>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</si>
  <si>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</si>
  <si>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</si>
  <si>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</si>
  <si>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</si>
  <si>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</si>
  <si>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</si>
  <si>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</si>
  <si>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</si>
  <si>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</si>
  <si>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</si>
  <si>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</si>
  <si>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</si>
  <si>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</si>
  <si>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</si>
  <si>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</si>
  <si>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</si>
  <si>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</si>
  <si>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</si>
  <si>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</si>
  <si>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</si>
  <si>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</si>
  <si>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</si>
  <si>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</si>
  <si>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</si>
  <si>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</si>
  <si>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</si>
  <si>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</si>
  <si>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</si>
  <si>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</si>
  <si>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</si>
  <si>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</si>
  <si>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</si>
  <si>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</si>
  <si>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</si>
  <si>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</si>
  <si>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</si>
  <si>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</si>
  <si>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</si>
  <si>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</si>
  <si>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</si>
  <si>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</si>
  <si>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</si>
  <si>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</si>
  <si>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</si>
  <si>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</si>
  <si>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</si>
  <si>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</si>
  <si>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</si>
  <si>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</si>
  <si>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</si>
  <si>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</si>
  <si>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</si>
  <si>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</si>
  <si>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</si>
  <si>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</si>
  <si>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</si>
  <si>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</si>
  <si>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</si>
  <si>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</si>
  <si>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</si>
  <si>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</si>
  <si>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</si>
  <si>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</si>
  <si>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</si>
  <si>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</si>
  <si>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</si>
  <si>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</si>
  <si>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</si>
  <si>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</si>
  <si>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</si>
  <si>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</si>
  <si>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</si>
  <si>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</si>
  <si>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</si>
  <si>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</si>
  <si>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</si>
  <si>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</si>
  <si>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</si>
  <si>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</si>
  <si>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</si>
  <si>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</si>
  <si>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</si>
  <si>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</si>
  <si>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</si>
  <si>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</si>
  <si>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</si>
  <si>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</si>
  <si>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</si>
  <si>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</si>
  <si>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</si>
  <si>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</si>
  <si>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</si>
  <si>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</si>
  <si>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</si>
  <si>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</si>
  <si>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</si>
  <si>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</si>
  <si>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</si>
  <si>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</si>
  <si>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</si>
  <si>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</si>
  <si>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</si>
  <si>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</si>
  <si>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</si>
  <si>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</si>
  <si>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</si>
  <si>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</si>
  <si>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</si>
  <si>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</si>
  <si>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</si>
  <si>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</si>
  <si>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</si>
  <si>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</si>
  <si>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</si>
  <si>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</si>
  <si>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</si>
  <si>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</si>
  <si>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</si>
  <si>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</si>
  <si>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</si>
  <si>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</si>
  <si>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</si>
  <si>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</si>
  <si>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</si>
  <si>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</si>
  <si>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</si>
  <si>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</si>
  <si>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</si>
  <si>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</si>
  <si>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</si>
  <si>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</si>
  <si>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</si>
  <si>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</si>
  <si>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</si>
  <si>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</si>
  <si>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</si>
  <si>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</si>
  <si>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</si>
  <si>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</si>
  <si>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</si>
  <si>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</si>
  <si>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</si>
  <si>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</si>
  <si>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</si>
  <si>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</si>
  <si>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</si>
  <si>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</si>
  <si>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</si>
  <si>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</si>
  <si>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</si>
  <si>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</si>
  <si>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</si>
  <si>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</si>
  <si>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</si>
  <si>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</si>
  <si>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</si>
  <si>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</si>
  <si>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</si>
  <si>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</si>
  <si>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</si>
  <si>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</si>
  <si>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</si>
  <si>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</si>
  <si>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</si>
  <si>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</si>
  <si>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</si>
  <si>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</si>
  <si>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</si>
  <si>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</si>
  <si>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</si>
  <si>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</si>
  <si>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</si>
  <si>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</si>
  <si>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</si>
  <si>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</si>
  <si>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</si>
  <si>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</si>
  <si>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</si>
  <si>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</si>
  <si>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</si>
  <si>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</si>
  <si>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</si>
  <si>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</si>
  <si>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</si>
  <si>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</si>
  <si>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</si>
  <si>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</si>
  <si>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</si>
  <si>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</si>
  <si>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</si>
  <si>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</si>
  <si>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</si>
  <si>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</si>
  <si>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</si>
  <si>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</si>
  <si>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</si>
  <si>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</si>
  <si>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</si>
  <si>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</si>
  <si>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</si>
  <si>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</si>
  <si>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</si>
  <si>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</si>
  <si>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</si>
  <si>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</si>
  <si>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</si>
  <si>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</si>
  <si>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</si>
  <si>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</si>
  <si>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</si>
  <si>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</si>
  <si>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</si>
  <si>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</si>
  <si>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</si>
  <si>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</si>
  <si>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</si>
  <si>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</si>
  <si>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</si>
  <si>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</si>
  <si>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</si>
  <si>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</si>
  <si>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</si>
  <si>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</si>
  <si>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</si>
  <si>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</si>
  <si>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</si>
  <si>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</si>
  <si>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</si>
  <si>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</si>
  <si>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</si>
  <si>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</si>
  <si>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</si>
  <si>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</si>
  <si>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</si>
  <si>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</si>
  <si>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</si>
  <si>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</si>
  <si>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</si>
  <si>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</si>
  <si>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</si>
  <si>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</si>
  <si>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</si>
  <si>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</si>
  <si>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</si>
  <si>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</si>
  <si>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</si>
  <si>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</si>
  <si>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</si>
  <si>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</si>
  <si>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</si>
  <si>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</si>
  <si>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</si>
  <si>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</si>
  <si>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</si>
  <si>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</si>
  <si>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</si>
  <si>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</si>
  <si>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</si>
  <si>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</si>
  <si>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</si>
  <si>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</si>
  <si>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</si>
  <si>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</si>
  <si>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</si>
  <si>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</si>
  <si>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</si>
  <si>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</si>
  <si>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</si>
  <si>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</si>
  <si>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</si>
  <si>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</si>
  <si>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</si>
  <si>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</si>
  <si>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</si>
  <si>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</si>
  <si>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</si>
  <si>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</si>
  <si>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</si>
  <si>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</si>
  <si>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</si>
  <si>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</si>
  <si>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</si>
  <si>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</si>
  <si>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</si>
  <si>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</si>
  <si>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</si>
  <si>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</si>
  <si>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</si>
  <si>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</si>
  <si>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</si>
  <si>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</si>
  <si>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</si>
  <si>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</si>
  <si>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</si>
  <si>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</si>
  <si>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</si>
  <si>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</si>
  <si>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</si>
  <si>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</si>
  <si>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</si>
  <si>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</si>
  <si>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</si>
  <si>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</si>
  <si>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</si>
  <si>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</si>
  <si>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</si>
  <si>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</si>
  <si>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</si>
  <si>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</si>
  <si>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</si>
  <si>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</si>
  <si>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</si>
  <si>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</si>
  <si>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</si>
  <si>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</si>
  <si>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</si>
  <si>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</si>
  <si>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</si>
  <si>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</si>
  <si>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</si>
  <si>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</si>
  <si>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</si>
  <si>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</si>
  <si>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</si>
  <si>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</si>
  <si>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</si>
  <si>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</si>
  <si>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</si>
  <si>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</si>
  <si>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</si>
  <si>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</si>
  <si>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</si>
  <si>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</si>
  <si>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</si>
  <si>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</si>
  <si>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</si>
  <si>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</si>
  <si>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</si>
  <si>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</si>
  <si>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</si>
  <si>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</si>
  <si>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</si>
  <si>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</si>
  <si>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</si>
  <si>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</si>
  <si>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</si>
  <si>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</si>
  <si>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</si>
  <si>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</si>
  <si>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</si>
  <si>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</si>
  <si>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</si>
  <si>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</si>
  <si>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</si>
  <si>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</si>
  <si>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</si>
  <si>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</si>
  <si>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</si>
  <si>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</si>
  <si>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</si>
  <si>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</si>
  <si>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</si>
  <si>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</si>
  <si>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</si>
  <si>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</si>
  <si>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</si>
  <si>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</si>
  <si>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</si>
  <si>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</si>
  <si>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</si>
  <si>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</si>
  <si>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</si>
  <si>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</si>
  <si>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</si>
  <si>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</si>
  <si>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</si>
  <si>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</si>
  <si>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</si>
  <si>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</si>
  <si>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</si>
  <si>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</si>
  <si>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</si>
  <si>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</si>
  <si>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</si>
  <si>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</si>
  <si>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</si>
  <si>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</si>
  <si>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</si>
  <si>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</si>
  <si>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</si>
  <si>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</si>
  <si>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</si>
  <si>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</si>
  <si>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</si>
  <si>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</si>
  <si>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</si>
  <si>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</si>
  <si>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</si>
  <si>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</si>
  <si>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</si>
  <si>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</si>
  <si>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</si>
  <si>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</si>
  <si>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</si>
  <si>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</si>
  <si>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</si>
  <si>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</si>
  <si>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</si>
  <si>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</si>
  <si>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</si>
  <si>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</si>
  <si>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</si>
  <si>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</si>
  <si>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</si>
  <si>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</si>
  <si>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</si>
  <si>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</si>
  <si>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</si>
  <si>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</si>
  <si>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</si>
  <si>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</si>
  <si>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</si>
  <si>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</si>
  <si>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</si>
  <si>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</si>
  <si>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</si>
  <si>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</si>
  <si>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</si>
  <si>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</si>
  <si>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</si>
  <si>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</si>
  <si>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</si>
  <si>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</si>
  <si>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</si>
  <si>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</si>
  <si>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</si>
  <si>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</si>
  <si>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</si>
  <si>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</si>
  <si>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</si>
  <si>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</si>
  <si>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</si>
  <si>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</si>
  <si>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</si>
  <si>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</si>
  <si>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</si>
  <si>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</si>
  <si>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</si>
  <si>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</si>
  <si>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</si>
  <si>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</si>
  <si>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</si>
  <si>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</si>
  <si>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</si>
  <si>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</si>
  <si>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</si>
  <si>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</si>
  <si>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</si>
  <si>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</si>
  <si>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</si>
  <si>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</si>
  <si>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</si>
  <si>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</si>
  <si>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</si>
  <si>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</si>
  <si>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</si>
  <si>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</si>
  <si>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</si>
  <si>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</si>
  <si>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</si>
  <si>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</si>
  <si>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</si>
  <si>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</si>
  <si>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</si>
  <si>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</si>
  <si>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</si>
  <si>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</si>
  <si>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</si>
  <si>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</si>
  <si>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</si>
  <si>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</si>
  <si>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</si>
  <si>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</si>
  <si>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</si>
  <si>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</si>
  <si>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</si>
  <si>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</si>
  <si>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</si>
  <si>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</si>
  <si>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</si>
  <si>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</si>
  <si>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</si>
  <si>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</si>
  <si>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</si>
  <si>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</si>
  <si>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</si>
  <si>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</si>
  <si>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</si>
  <si>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</si>
  <si>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</si>
  <si>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</si>
  <si>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</si>
  <si>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</si>
  <si>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</si>
  <si>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</si>
  <si>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</si>
  <si>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</si>
  <si>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</si>
  <si>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</si>
  <si>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</si>
  <si>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</si>
  <si>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</si>
  <si>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</si>
  <si>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</si>
  <si>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</si>
  <si>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</si>
  <si>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</si>
  <si>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</si>
  <si>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</si>
  <si>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</si>
  <si>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</si>
  <si>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</si>
  <si>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</si>
  <si>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</si>
  <si>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</si>
  <si>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</si>
  <si>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</si>
  <si>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</si>
  <si>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</si>
  <si>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</si>
  <si>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</si>
  <si>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</si>
  <si>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</si>
  <si>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</si>
  <si>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</si>
  <si>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</si>
  <si>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</si>
  <si>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</si>
  <si>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</si>
  <si>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</si>
  <si>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</si>
  <si>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</si>
  <si>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</si>
  <si>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</si>
  <si>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</si>
  <si>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</si>
  <si>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</si>
  <si>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</si>
  <si>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</si>
  <si>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</si>
  <si>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</si>
  <si>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</si>
  <si>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</si>
  <si>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</si>
  <si>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</si>
  <si>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</si>
  <si>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</si>
  <si>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</si>
  <si>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</si>
  <si>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</si>
  <si>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</si>
  <si>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</si>
  <si>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</si>
  <si>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</si>
  <si>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</si>
  <si>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</si>
  <si>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</si>
  <si>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</si>
  <si>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</si>
  <si>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</si>
  <si>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</si>
  <si>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</si>
  <si>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</si>
  <si>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</si>
  <si>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</si>
  <si>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</si>
  <si>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</si>
  <si>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</si>
  <si>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</si>
  <si>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</si>
  <si>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</si>
  <si>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</si>
  <si>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</si>
  <si>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</si>
  <si>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</si>
  <si>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</si>
  <si>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</si>
  <si>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</si>
  <si>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</si>
  <si>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</si>
  <si>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</si>
  <si>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</si>
  <si>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</si>
  <si>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</si>
  <si>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</si>
  <si>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</si>
  <si>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</si>
  <si>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</si>
  <si>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</si>
  <si>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</si>
  <si>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</si>
  <si>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</si>
  <si>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</si>
  <si>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</si>
  <si>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</si>
  <si>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</si>
  <si>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</si>
  <si>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</si>
  <si>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</si>
  <si>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</si>
  <si>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</si>
  <si>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</si>
  <si>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</si>
  <si>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</si>
  <si>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</si>
  <si>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</si>
  <si>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</si>
  <si>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</si>
  <si>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</si>
  <si>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</si>
  <si>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</si>
  <si>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</si>
  <si>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</si>
  <si>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</si>
  <si>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</si>
  <si>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</si>
  <si>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</si>
  <si>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</si>
  <si>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</si>
  <si>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</si>
  <si>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</si>
  <si>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</si>
  <si>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</si>
  <si>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</si>
  <si>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</si>
  <si>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</si>
  <si>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</si>
  <si>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</si>
  <si>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</si>
  <si>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</si>
  <si>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</si>
  <si>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</si>
  <si>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</si>
  <si>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</si>
  <si>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</si>
  <si>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</si>
  <si>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</si>
  <si>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</si>
  <si>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</si>
  <si>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</si>
  <si>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</si>
  <si>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</si>
  <si>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</si>
  <si>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</si>
  <si>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</si>
  <si>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</si>
  <si>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</si>
  <si>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</si>
  <si>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</si>
  <si>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</si>
  <si>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</si>
  <si>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</si>
  <si>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</si>
  <si>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</si>
  <si>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</si>
  <si>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</si>
  <si>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</si>
  <si>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</si>
  <si>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</si>
  <si>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</si>
  <si>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</si>
  <si>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</si>
  <si>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</si>
  <si>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</si>
  <si>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</si>
  <si>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</si>
  <si>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</si>
  <si>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</si>
  <si>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</si>
  <si>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</si>
  <si>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</si>
  <si>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</si>
  <si>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</si>
  <si>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</si>
  <si>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</si>
  <si>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</si>
  <si>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</si>
  <si>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</si>
  <si>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</si>
  <si>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</si>
  <si>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</si>
  <si>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</si>
  <si>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</si>
  <si>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</si>
  <si>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</si>
  <si>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</si>
  <si>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</si>
  <si>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</si>
  <si>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</si>
  <si>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</si>
  <si>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</si>
  <si>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</si>
  <si>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</si>
  <si>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</si>
  <si>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</si>
  <si>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</si>
  <si>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</si>
  <si>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</si>
  <si>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</si>
  <si>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</si>
  <si>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</si>
  <si>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</si>
  <si>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</si>
  <si>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</si>
  <si>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</si>
  <si>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</si>
  <si>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</si>
  <si>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</si>
  <si>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</si>
  <si>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</si>
  <si>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</si>
  <si>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</si>
  <si>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</si>
  <si>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</si>
  <si>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</si>
  <si>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</si>
  <si>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</si>
  <si>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</si>
  <si>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</si>
  <si>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</si>
  <si>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</si>
  <si>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</si>
  <si>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</si>
  <si>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</si>
  <si>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</si>
  <si>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</si>
  <si>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</si>
  <si>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</si>
  <si>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</si>
  <si>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</si>
  <si>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</si>
  <si>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</si>
  <si>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</si>
  <si>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</si>
  <si>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</si>
  <si>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</si>
  <si>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</si>
  <si>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</si>
  <si>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</si>
  <si>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</si>
  <si>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</si>
  <si>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</si>
  <si>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</si>
  <si>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</si>
  <si>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</si>
  <si>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</si>
  <si>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</si>
  <si>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</si>
  <si>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</si>
  <si>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</si>
  <si>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</si>
  <si>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</si>
  <si>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</si>
  <si>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</si>
  <si>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</si>
  <si>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</si>
  <si>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</si>
  <si>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</si>
  <si>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</si>
  <si>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</si>
  <si>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</si>
  <si>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</si>
  <si>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</si>
  <si>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</si>
  <si>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</si>
  <si>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</si>
  <si>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</si>
  <si>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</si>
  <si>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</si>
  <si>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</si>
  <si>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</si>
  <si>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</si>
  <si>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</si>
  <si>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</si>
  <si>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</si>
  <si>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</si>
  <si>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</si>
  <si>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</si>
  <si>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</si>
  <si>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</si>
  <si>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</si>
  <si>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</si>
  <si>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</si>
  <si>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</si>
  <si>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</si>
  <si>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</si>
  <si>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</si>
  <si>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</si>
  <si>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</si>
  <si>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</si>
  <si>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</si>
  <si>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</si>
  <si>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</si>
  <si>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</si>
  <si>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</si>
  <si>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</si>
  <si>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</si>
  <si>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</si>
  <si>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</si>
  <si>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</si>
  <si>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</si>
  <si>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</si>
  <si>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</si>
  <si>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</si>
  <si>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</si>
  <si>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</si>
  <si>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</si>
  <si>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</si>
  <si>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</si>
  <si>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</si>
  <si>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</si>
  <si>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</si>
  <si>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</si>
  <si>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</si>
  <si>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</si>
  <si>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</si>
  <si>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</si>
  <si>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</si>
  <si>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</si>
  <si>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</si>
  <si>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</si>
  <si>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</si>
  <si>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</si>
  <si>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</si>
  <si>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</si>
  <si>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</si>
  <si>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</si>
  <si>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</si>
  <si>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</si>
  <si>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</si>
  <si>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</si>
  <si>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</si>
  <si>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</si>
  <si>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</si>
  <si>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</si>
  <si>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</si>
  <si>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</si>
  <si>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</si>
  <si>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</si>
  <si>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</si>
  <si>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</si>
  <si>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</si>
  <si>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</si>
  <si>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</si>
  <si>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</si>
  <si>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</si>
  <si>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</si>
  <si>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</si>
  <si>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</si>
  <si>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</si>
  <si>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</si>
  <si>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</si>
  <si>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</si>
  <si>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</si>
  <si>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</si>
  <si>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</si>
  <si>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</si>
  <si>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</si>
  <si>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</si>
  <si>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</si>
  <si>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</si>
  <si>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</si>
  <si>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</si>
  <si>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</si>
  <si>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</si>
  <si>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</si>
  <si>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</si>
  <si>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</si>
  <si>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</si>
  <si>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</si>
  <si>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</si>
  <si>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</si>
  <si>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</si>
  <si>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</si>
  <si>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</si>
  <si>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</si>
  <si>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</si>
  <si>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</si>
  <si>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</si>
  <si>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</si>
  <si>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</si>
  <si>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</si>
  <si>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</si>
  <si>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</si>
  <si>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</si>
  <si>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</si>
  <si>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</si>
  <si>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</si>
  <si>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</si>
  <si>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</si>
  <si>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</si>
  <si>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</si>
  <si>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</si>
  <si>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</si>
  <si>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</si>
  <si>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</si>
  <si>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</si>
  <si>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</si>
  <si>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</si>
  <si>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</si>
  <si>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</si>
  <si>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</si>
  <si>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</si>
  <si>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</si>
  <si>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</si>
  <si>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</si>
  <si>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</si>
  <si>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</si>
  <si>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</si>
  <si>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</si>
  <si>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</si>
  <si>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</si>
  <si>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</si>
  <si>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</si>
  <si>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</si>
  <si>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</si>
  <si>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</si>
  <si>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</si>
  <si>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</si>
  <si>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</si>
  <si>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</si>
  <si>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</si>
  <si>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</si>
  <si>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</si>
  <si>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</si>
  <si>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</si>
  <si>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</si>
  <si>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</si>
  <si>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</si>
  <si>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</si>
  <si>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</si>
  <si>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</si>
  <si>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</si>
  <si>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</si>
  <si>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</si>
  <si>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</si>
  <si>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</si>
  <si>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</si>
  <si>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</si>
  <si>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</si>
  <si>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</si>
  <si>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</si>
  <si>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</si>
  <si>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</si>
  <si>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</si>
  <si>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</si>
  <si>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</si>
  <si>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</si>
  <si>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</si>
  <si>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</si>
  <si>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</si>
  <si>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</si>
  <si>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</si>
  <si>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</si>
  <si>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</si>
  <si>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</si>
  <si>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</si>
  <si>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</si>
  <si>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</si>
  <si>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</si>
  <si>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</si>
  <si>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</si>
  <si>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</si>
  <si>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</si>
  <si>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</si>
  <si>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</si>
  <si>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</si>
  <si>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</si>
  <si>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</si>
  <si>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</si>
  <si>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</si>
  <si>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</si>
  <si>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</si>
  <si>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</si>
  <si>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</si>
  <si>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</si>
  <si>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</si>
  <si>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</si>
  <si>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</si>
  <si>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</si>
  <si>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</si>
  <si>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</si>
  <si>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</si>
  <si>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</si>
  <si>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</si>
  <si>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</si>
  <si>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</si>
  <si>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</si>
  <si>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</si>
  <si>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</si>
  <si>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</si>
  <si>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</si>
  <si>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</si>
  <si>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</si>
  <si>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</si>
  <si>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</si>
  <si>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</si>
  <si>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</si>
  <si>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</si>
  <si>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</si>
  <si>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</si>
  <si>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</si>
  <si>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</si>
  <si>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</si>
  <si>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</si>
  <si>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</si>
  <si>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</si>
  <si>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</si>
  <si>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</si>
  <si>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</si>
  <si>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</si>
  <si>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</si>
  <si>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</si>
  <si>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</si>
  <si>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</si>
  <si>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</si>
  <si>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</si>
  <si>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</si>
  <si>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</si>
  <si>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</si>
  <si>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</si>
  <si>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</si>
  <si>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</si>
  <si>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</si>
  <si>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</si>
  <si>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</si>
  <si>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</si>
  <si>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</si>
  <si>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</si>
  <si>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</si>
  <si>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</si>
  <si>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</si>
  <si>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</si>
  <si>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</si>
  <si>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</si>
  <si>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</si>
  <si>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</si>
  <si>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</si>
  <si>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</si>
  <si>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</si>
  <si>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</si>
  <si>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</si>
  <si>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</si>
  <si>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</si>
  <si>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</si>
  <si>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</si>
  <si>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</si>
  <si>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</si>
  <si>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</si>
  <si>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</si>
  <si>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</si>
  <si>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</si>
  <si>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</si>
  <si>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</si>
  <si>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</si>
  <si>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</si>
  <si>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</si>
  <si>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</si>
  <si>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</si>
  <si>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</si>
  <si>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</si>
  <si>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</si>
  <si>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</si>
  <si>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</si>
  <si>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</si>
  <si>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</si>
  <si>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</si>
  <si>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</si>
  <si>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</si>
  <si>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</si>
  <si>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</si>
  <si>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</si>
  <si>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</si>
  <si>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</si>
  <si>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</si>
  <si>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</si>
  <si>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</si>
  <si>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</si>
  <si>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</si>
  <si>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</si>
  <si>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</si>
  <si>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</si>
  <si>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</si>
  <si>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</si>
  <si>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</si>
  <si>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</si>
  <si>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</si>
  <si>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</si>
  <si>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</si>
  <si>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</si>
  <si>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</si>
  <si>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</si>
  <si>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</si>
  <si>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</si>
  <si>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</si>
  <si>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</si>
  <si>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</si>
  <si>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</si>
  <si>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</si>
  <si>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</si>
  <si>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</si>
  <si>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</si>
  <si>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</si>
  <si>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</si>
  <si>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</si>
  <si>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</si>
  <si>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</si>
  <si>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</si>
  <si>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</si>
  <si>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</si>
  <si>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</si>
  <si>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</si>
  <si>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</si>
  <si>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</si>
  <si>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</si>
  <si>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</si>
  <si>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</si>
  <si>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</si>
  <si>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</si>
  <si>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</si>
  <si>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</si>
  <si>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</si>
  <si>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</si>
  <si>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</si>
  <si>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</si>
  <si>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</si>
  <si>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</si>
  <si>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</si>
  <si>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</si>
  <si>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</si>
  <si>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</si>
  <si>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</si>
  <si>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</si>
  <si>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</si>
  <si>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</si>
  <si>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</si>
  <si>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</si>
  <si>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</si>
  <si>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</si>
  <si>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</si>
  <si>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</si>
  <si>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</si>
  <si>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</si>
  <si>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</si>
  <si>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</si>
  <si>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</si>
  <si>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</si>
  <si>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</si>
  <si>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</si>
  <si>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</si>
  <si>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</si>
  <si>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</si>
  <si>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</si>
  <si>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</si>
  <si>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</si>
  <si>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</si>
  <si>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</si>
  <si>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</si>
  <si>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</si>
  <si>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</si>
  <si>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</si>
  <si>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</si>
  <si>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</si>
  <si>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</si>
  <si>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</si>
  <si>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</si>
  <si>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</si>
  <si>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</si>
  <si>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</si>
  <si>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</si>
  <si>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</si>
  <si>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</si>
  <si>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</si>
  <si>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</si>
  <si>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</si>
  <si>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</si>
  <si>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</si>
  <si>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</si>
  <si>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</si>
  <si>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</si>
  <si>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</si>
  <si>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</si>
  <si>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</si>
  <si>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</si>
  <si>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</si>
  <si>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</si>
  <si>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</si>
  <si>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</si>
  <si>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</si>
  <si>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</si>
  <si>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</si>
  <si>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</si>
  <si>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</si>
  <si>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</si>
  <si>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</si>
  <si>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</si>
  <si>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</si>
  <si>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</si>
  <si>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</si>
  <si>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</si>
  <si>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</si>
  <si>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</si>
  <si>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</si>
  <si>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</si>
  <si>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</si>
  <si>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</si>
  <si>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</si>
  <si>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</si>
  <si>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</si>
  <si>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</si>
  <si>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</si>
  <si>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</si>
  <si>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</si>
  <si>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</si>
  <si>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</si>
  <si>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</si>
  <si>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</si>
  <si>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</si>
  <si>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</si>
  <si>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</si>
  <si>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</si>
  <si>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</si>
  <si>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</si>
  <si>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</si>
  <si>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</si>
  <si>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</si>
  <si>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</si>
  <si>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</si>
  <si>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</si>
  <si>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</si>
  <si>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</si>
  <si>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</si>
  <si>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</si>
  <si>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</si>
  <si>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</si>
  <si>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</si>
  <si>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</si>
  <si>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</si>
  <si>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</si>
  <si>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</si>
  <si>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</si>
  <si>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</si>
  <si>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</si>
  <si>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</si>
  <si>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</si>
  <si>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</si>
  <si>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</si>
  <si>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</si>
  <si>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</si>
  <si>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</si>
  <si>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</si>
  <si>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</si>
  <si>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</si>
  <si>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</si>
  <si>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</si>
  <si>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</si>
  <si>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</si>
  <si>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</si>
  <si>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</si>
  <si>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</si>
  <si>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</si>
  <si>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</si>
  <si>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</si>
  <si>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</si>
  <si>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</si>
  <si>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</si>
  <si>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</si>
  <si>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</si>
  <si>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</si>
  <si>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</si>
  <si>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</si>
  <si>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</si>
  <si>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</si>
  <si>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</si>
  <si>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</si>
  <si>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</si>
  <si>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</si>
  <si>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</si>
  <si>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</si>
  <si>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</si>
  <si>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</si>
  <si>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</si>
  <si>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</si>
  <si>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</si>
  <si>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</si>
  <si>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</si>
  <si>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</si>
  <si>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</si>
  <si>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</si>
  <si>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</si>
  <si>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</si>
  <si>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</si>
  <si>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</si>
  <si>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</si>
  <si>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</si>
  <si>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</si>
  <si>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</si>
  <si>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</si>
  <si>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</si>
  <si>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</si>
  <si>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</si>
  <si>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</si>
  <si>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</si>
  <si>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</si>
  <si>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</si>
  <si>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</si>
  <si>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</si>
  <si>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</si>
  <si>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</si>
  <si>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</si>
  <si>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</si>
  <si>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</si>
  <si>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</si>
  <si>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</si>
  <si>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</si>
  <si>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</si>
  <si>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</si>
  <si>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</si>
  <si>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</si>
  <si>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</si>
  <si>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</si>
  <si>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</si>
  <si>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</si>
  <si>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</si>
  <si>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</si>
  <si>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</si>
  <si>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</si>
  <si>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</si>
  <si>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</si>
  <si>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</si>
  <si>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</si>
  <si>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</si>
  <si>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</si>
  <si>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</si>
  <si>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</si>
  <si>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</si>
  <si>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</si>
  <si>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</si>
  <si>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</si>
  <si>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</si>
  <si>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</si>
  <si>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</si>
  <si>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</si>
  <si>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</si>
  <si>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</si>
  <si>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</si>
  <si>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</si>
  <si>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</si>
  <si>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</si>
  <si>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</si>
  <si>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</si>
  <si>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</si>
  <si>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</si>
  <si>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</si>
  <si>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</si>
  <si>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</si>
  <si>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</si>
  <si>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</si>
  <si>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</si>
  <si>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</si>
  <si>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</si>
  <si>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</si>
  <si>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</si>
  <si>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</si>
  <si>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</si>
  <si>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</si>
  <si>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</si>
  <si>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</si>
  <si>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</si>
  <si>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</si>
  <si>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</si>
  <si>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</si>
  <si>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</si>
  <si>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</si>
  <si>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</si>
  <si>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</si>
  <si>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</si>
  <si>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</si>
  <si>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</si>
  <si>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</si>
  <si>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</si>
  <si>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</si>
  <si>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</si>
  <si>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</si>
  <si>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</si>
  <si>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</si>
  <si>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</si>
  <si>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</si>
  <si>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</si>
  <si>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</si>
  <si>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</si>
  <si>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</si>
  <si>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</si>
  <si>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</si>
  <si>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</si>
  <si>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</si>
  <si>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</si>
  <si>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</si>
  <si>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</si>
  <si>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</si>
  <si>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</si>
  <si>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</si>
  <si>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</si>
  <si>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</si>
  <si>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</si>
  <si>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</si>
  <si>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</si>
  <si>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</si>
  <si>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</si>
  <si>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</si>
  <si>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</si>
  <si>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</si>
  <si>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</si>
  <si>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</si>
  <si>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</si>
  <si>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</si>
  <si>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</si>
  <si>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</si>
  <si>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</si>
  <si>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</si>
  <si>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</si>
  <si>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</si>
  <si>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</si>
  <si>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</si>
  <si>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</si>
  <si>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</si>
  <si>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</si>
  <si>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</si>
  <si>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</si>
  <si>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</si>
  <si>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</si>
  <si>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</si>
  <si>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</si>
  <si>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</si>
  <si>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</si>
  <si>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</si>
  <si>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</si>
  <si>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</si>
  <si>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</si>
  <si>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</si>
  <si>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</si>
  <si>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</si>
  <si>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</si>
  <si>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</si>
  <si>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</si>
  <si>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</si>
  <si>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</si>
  <si>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</si>
  <si>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</si>
  <si>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</si>
  <si>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</si>
  <si>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</si>
  <si>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</si>
  <si>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</si>
  <si>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</si>
  <si>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</si>
  <si>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</si>
  <si>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</si>
  <si>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</si>
  <si>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</si>
  <si>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</si>
  <si>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</si>
  <si>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</si>
  <si>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</si>
  <si>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</si>
  <si>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</si>
  <si>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</si>
  <si>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</si>
  <si>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</si>
  <si>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</si>
  <si>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</si>
  <si>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</si>
  <si>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</si>
  <si>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</si>
  <si>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</si>
  <si>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</si>
  <si>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</si>
  <si>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</si>
  <si>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</si>
  <si>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</si>
  <si>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</si>
  <si>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</si>
  <si>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</si>
  <si>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</si>
  <si>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</si>
  <si>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</si>
  <si>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</si>
  <si>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</si>
  <si>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</si>
  <si>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</si>
  <si>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</si>
  <si>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</si>
  <si>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</si>
  <si>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</si>
  <si>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</si>
  <si>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</si>
  <si>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</si>
  <si>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</si>
  <si>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</si>
  <si>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</si>
  <si>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</si>
  <si>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</si>
  <si>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</si>
  <si>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</si>
  <si>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</si>
  <si>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</si>
  <si>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</si>
  <si>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</si>
  <si>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</si>
  <si>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</si>
  <si>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</si>
  <si>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</si>
  <si>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</si>
  <si>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</si>
  <si>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</si>
  <si>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</si>
  <si>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</si>
  <si>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</si>
  <si>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</si>
  <si>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</si>
  <si>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</si>
  <si>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</si>
  <si>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</si>
  <si>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</si>
  <si>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</si>
  <si>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</si>
  <si>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</si>
  <si>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</si>
  <si>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</si>
  <si>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</si>
  <si>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</si>
  <si>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</si>
  <si>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</si>
  <si>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</si>
  <si>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</si>
  <si>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</si>
  <si>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</si>
  <si>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</si>
  <si>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</si>
  <si>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</si>
  <si>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</si>
  <si>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</si>
  <si>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</si>
  <si>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</si>
  <si>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</si>
  <si>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</si>
  <si>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</si>
  <si>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</si>
  <si>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</si>
  <si>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</si>
  <si>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</si>
  <si>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</si>
  <si>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</si>
  <si>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</si>
  <si>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</si>
  <si>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</si>
  <si>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</si>
  <si>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</si>
  <si>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</si>
  <si>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</si>
  <si>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</si>
  <si>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</si>
  <si>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</si>
  <si>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</si>
  <si>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</si>
  <si>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</si>
  <si>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</si>
  <si>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</si>
  <si>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</si>
  <si>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</si>
  <si>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</si>
  <si>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</si>
  <si>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</si>
  <si>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</si>
  <si>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</si>
  <si>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</si>
  <si>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</si>
  <si>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</si>
  <si>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</si>
  <si>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</si>
  <si>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</si>
  <si>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</si>
  <si>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</si>
  <si>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</si>
  <si>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</si>
  <si>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</si>
  <si>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</si>
  <si>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</si>
  <si>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</si>
  <si>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</si>
  <si>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</si>
  <si>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</si>
  <si>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</si>
  <si>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</si>
  <si>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</si>
  <si>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</si>
  <si>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</si>
  <si>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</si>
  <si>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</si>
  <si>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</si>
  <si>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</si>
  <si>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</si>
  <si>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</si>
  <si>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</si>
  <si>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</si>
  <si>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</si>
  <si>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</si>
  <si>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</si>
  <si>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</si>
  <si>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</si>
  <si>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</si>
  <si>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</si>
  <si>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</si>
  <si>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</si>
  <si>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</si>
  <si>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</si>
  <si>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</si>
  <si>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</si>
  <si>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</si>
  <si>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</si>
  <si>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</si>
  <si>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</si>
  <si>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</si>
  <si>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</si>
  <si>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</si>
  <si>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</si>
  <si>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</si>
  <si>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</si>
  <si>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</si>
  <si>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</si>
  <si>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</si>
  <si>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</si>
  <si>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</si>
  <si>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</si>
  <si>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</si>
  <si>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</si>
  <si>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</si>
  <si>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</si>
  <si>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</si>
  <si>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</si>
  <si>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</si>
  <si>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</si>
  <si>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</si>
  <si>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</si>
  <si>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</si>
  <si>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</si>
  <si>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</si>
  <si>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</si>
  <si>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</si>
  <si>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</si>
  <si>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</si>
  <si>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</si>
  <si>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</si>
  <si>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</si>
  <si>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</si>
  <si>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</si>
  <si>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</si>
  <si>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</si>
  <si>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</si>
  <si>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</si>
  <si>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</si>
  <si>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</si>
  <si>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</si>
  <si>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</si>
  <si>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</si>
  <si>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</si>
  <si>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</si>
  <si>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</si>
  <si>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</si>
  <si>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</si>
  <si>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</si>
  <si>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</si>
  <si>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</si>
  <si>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</si>
  <si>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</si>
  <si>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</si>
  <si>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</si>
  <si>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</si>
  <si>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</si>
  <si>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</si>
  <si>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</si>
  <si>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</si>
  <si>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</si>
  <si>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</si>
  <si>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</si>
  <si>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</si>
  <si>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</si>
  <si>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</si>
  <si>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</si>
  <si>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</si>
  <si>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</si>
  <si>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</si>
  <si>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</si>
  <si>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</si>
  <si>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</si>
  <si>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</si>
  <si>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</si>
  <si>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</si>
  <si>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</si>
  <si>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</si>
  <si>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</si>
  <si>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</si>
  <si>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</si>
  <si>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</si>
  <si>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</si>
  <si>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</si>
  <si>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</si>
  <si>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</si>
  <si>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</si>
  <si>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</si>
  <si>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</si>
  <si>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</si>
  <si>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</si>
  <si>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</si>
  <si>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</si>
  <si>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</si>
  <si>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</si>
  <si>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</si>
  <si>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</si>
  <si>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</si>
  <si>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</si>
  <si>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</si>
  <si>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</si>
  <si>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</si>
  <si>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</si>
  <si>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</si>
  <si>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</si>
  <si>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</si>
  <si>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</si>
  <si>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</si>
  <si>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</si>
  <si>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</si>
  <si>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</si>
  <si>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</si>
  <si>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</si>
  <si>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</si>
  <si>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</si>
  <si>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</si>
  <si>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</si>
  <si>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</si>
  <si>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</si>
  <si>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</si>
  <si>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</si>
  <si>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</si>
  <si>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</si>
  <si>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</si>
  <si>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</si>
  <si>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</si>
  <si>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</si>
  <si>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</si>
  <si>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</si>
  <si>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</si>
  <si>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</si>
  <si>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</si>
  <si>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</si>
  <si>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</si>
  <si>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</si>
  <si>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</si>
  <si>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</si>
  <si>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</si>
  <si>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</si>
  <si>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</si>
  <si>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</si>
  <si>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</si>
  <si>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</si>
  <si>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</si>
  <si>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</si>
  <si>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</si>
  <si>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</si>
  <si>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</si>
  <si>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</si>
  <si>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</si>
  <si>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</si>
  <si>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</si>
  <si>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</si>
  <si>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</si>
  <si>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</si>
  <si>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</si>
  <si>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</si>
  <si>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</si>
  <si>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</si>
  <si>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</si>
  <si>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</si>
  <si>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</si>
  <si>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</si>
  <si>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</si>
  <si>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</si>
  <si>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</si>
  <si>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</si>
  <si>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</si>
  <si>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</si>
  <si>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</si>
  <si>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</si>
  <si>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</si>
  <si>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</si>
  <si>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</si>
  <si>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</si>
  <si>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</si>
  <si>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</si>
  <si>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</si>
  <si>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</si>
  <si>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</si>
  <si>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</si>
  <si>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</si>
  <si>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</si>
  <si>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</si>
  <si>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</si>
  <si>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</si>
  <si>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</si>
  <si>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</si>
  <si>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</si>
  <si>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</si>
  <si>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</si>
  <si>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</si>
  <si>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</si>
  <si>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</si>
  <si>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</si>
  <si>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</si>
  <si>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</si>
  <si>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</si>
  <si>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</si>
  <si>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</si>
  <si>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</si>
  <si>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</si>
  <si>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</si>
  <si>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</si>
  <si>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</si>
  <si>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</si>
  <si>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</si>
  <si>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</si>
  <si>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</si>
  <si>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</si>
  <si>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</si>
  <si>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</si>
  <si>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</si>
  <si>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</si>
  <si>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</si>
  <si>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</si>
  <si>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</si>
  <si>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</si>
  <si>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</si>
  <si>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</si>
  <si>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</si>
  <si>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</si>
  <si>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</si>
  <si>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</si>
  <si>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</si>
  <si>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</si>
  <si>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</si>
  <si>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</si>
  <si>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</si>
  <si>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</si>
  <si>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</si>
  <si>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</si>
  <si>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</si>
  <si>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</si>
  <si>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</si>
  <si>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</si>
  <si>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</si>
  <si>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</si>
  <si>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</si>
  <si>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</si>
  <si>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</si>
  <si>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</si>
  <si>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</si>
  <si>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</si>
  <si>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</si>
  <si>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</si>
  <si>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</si>
  <si>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</si>
  <si>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</si>
  <si>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</si>
  <si>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</si>
  <si>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</si>
  <si>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</si>
  <si>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</si>
  <si>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</si>
  <si>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</si>
  <si>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</si>
  <si>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</si>
  <si>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</si>
  <si>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</si>
  <si>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</si>
  <si>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</si>
  <si>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</si>
  <si>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</si>
  <si>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</si>
  <si>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</si>
  <si>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</si>
  <si>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</si>
  <si>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</si>
  <si>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</si>
  <si>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</si>
  <si>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</si>
  <si>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</si>
  <si>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</si>
  <si>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</si>
  <si>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</si>
  <si>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</si>
  <si>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</si>
  <si>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</si>
  <si>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</si>
  <si>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</si>
  <si>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</si>
  <si>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</si>
  <si>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</si>
  <si>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</si>
  <si>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</si>
  <si>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</si>
  <si>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</si>
  <si>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</si>
  <si>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</si>
  <si>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</si>
  <si>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</si>
  <si>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</si>
  <si>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</si>
  <si>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</si>
  <si>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</si>
  <si>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</si>
  <si>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</si>
  <si>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</si>
  <si>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</si>
  <si>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</si>
  <si>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</si>
  <si>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</si>
  <si>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</si>
  <si>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</si>
  <si>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</si>
  <si>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</si>
  <si>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</si>
  <si>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</si>
  <si>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</si>
  <si>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</si>
  <si>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</si>
  <si>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</si>
  <si>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</si>
  <si>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</si>
  <si>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</si>
  <si>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</si>
  <si>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</si>
  <si>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</si>
  <si>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</si>
  <si>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</si>
  <si>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</si>
  <si>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</si>
  <si>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</si>
  <si>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</si>
  <si>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</si>
  <si>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</si>
  <si>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</si>
  <si>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</si>
  <si>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</si>
  <si>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</si>
  <si>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</si>
  <si>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</si>
  <si>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</si>
  <si>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</si>
  <si>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</si>
  <si>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</si>
  <si>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</si>
  <si>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</si>
  <si>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</si>
  <si>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</si>
  <si>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</si>
  <si>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</si>
  <si>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</si>
  <si>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</si>
  <si>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</si>
  <si>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</si>
  <si>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</si>
  <si>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</si>
  <si>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</si>
  <si>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</si>
  <si>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</si>
  <si>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</si>
  <si>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</si>
  <si>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</si>
  <si>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</si>
  <si>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</si>
  <si>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</si>
  <si>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</si>
  <si>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</si>
  <si>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</si>
  <si>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</si>
  <si>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</si>
  <si>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</si>
  <si>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</si>
  <si>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</si>
  <si>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</si>
  <si>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</si>
  <si>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</si>
  <si>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</si>
  <si>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</si>
  <si>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</si>
  <si>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</si>
  <si>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</si>
  <si>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</si>
  <si>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</si>
  <si>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</si>
  <si>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</si>
  <si>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</si>
  <si>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</si>
  <si>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</si>
  <si>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</si>
  <si>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</si>
  <si>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</si>
  <si>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</si>
  <si>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</si>
  <si>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</si>
  <si>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</si>
  <si>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</si>
  <si>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</si>
  <si>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</si>
  <si>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</si>
  <si>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</si>
  <si>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</si>
  <si>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</si>
  <si>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</si>
  <si>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</si>
  <si>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</si>
  <si>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</si>
  <si>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</si>
  <si>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</si>
  <si>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</si>
  <si>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</si>
  <si>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</si>
  <si>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</si>
  <si>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</si>
  <si>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</si>
  <si>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</si>
  <si>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</si>
  <si>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</si>
  <si>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</si>
  <si>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</si>
  <si>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</si>
  <si>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</si>
  <si>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</si>
  <si>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</si>
  <si>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</si>
  <si>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</si>
  <si>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</si>
  <si>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</si>
  <si>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</si>
  <si>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</si>
  <si>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</si>
  <si>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</si>
  <si>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</si>
  <si>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</si>
  <si>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</si>
  <si>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</si>
  <si>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</si>
  <si>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</si>
  <si>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</si>
  <si>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</si>
  <si>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</si>
  <si>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</si>
  <si>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</si>
  <si>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</si>
  <si>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</si>
  <si>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</si>
  <si>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</si>
  <si>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</si>
  <si>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</si>
  <si>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</si>
  <si>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</si>
  <si>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</si>
  <si>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</si>
  <si>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</si>
  <si>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</si>
  <si>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</si>
  <si>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</si>
  <si>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</si>
  <si>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</si>
  <si>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</si>
  <si>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</si>
  <si>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</si>
  <si>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</si>
  <si>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</si>
  <si>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</si>
  <si>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</si>
  <si>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</si>
  <si>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</si>
  <si>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</si>
  <si>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</si>
  <si>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</si>
  <si>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</si>
  <si>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</si>
  <si>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</si>
  <si>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</si>
  <si>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</si>
  <si>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</si>
  <si>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</si>
  <si>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</si>
  <si>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</si>
  <si>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</si>
  <si>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</si>
  <si>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</si>
  <si>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</si>
  <si>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</si>
  <si>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</si>
  <si>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</si>
  <si>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</si>
  <si>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</si>
  <si>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</si>
  <si>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</si>
  <si>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</si>
  <si>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</si>
  <si>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</si>
  <si>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</si>
  <si>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</si>
  <si>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</si>
  <si>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</si>
  <si>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</si>
  <si>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</si>
  <si>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</si>
  <si>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</si>
  <si>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</si>
  <si>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</si>
  <si>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</si>
  <si>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</si>
  <si>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</si>
  <si>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</si>
  <si>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</si>
  <si>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</si>
  <si>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</si>
  <si>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</si>
  <si>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</si>
  <si>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</si>
  <si>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</si>
  <si>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</si>
  <si>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</si>
  <si>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</si>
  <si>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</si>
  <si>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</si>
  <si>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</si>
  <si>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</si>
  <si>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</si>
  <si>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</si>
  <si>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</si>
  <si>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</si>
  <si>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</si>
  <si>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</si>
  <si>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</si>
  <si>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</si>
  <si>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</si>
  <si>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</si>
  <si>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</si>
  <si>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</si>
  <si>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</si>
  <si>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</si>
  <si>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</si>
  <si>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</si>
  <si>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</si>
  <si>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</si>
  <si>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</si>
  <si>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</si>
  <si>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</si>
  <si>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</si>
  <si>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</si>
  <si>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</si>
  <si>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</si>
  <si>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</si>
  <si>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</si>
  <si>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</si>
  <si>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</si>
  <si>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</si>
  <si>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</si>
  <si>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</si>
  <si>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</si>
  <si>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</si>
  <si>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</si>
  <si>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</si>
  <si>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</si>
  <si>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</si>
  <si>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</si>
  <si>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</si>
  <si>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</si>
  <si>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</si>
  <si>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</si>
  <si>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</si>
  <si>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</si>
  <si>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</si>
  <si>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</si>
  <si>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</si>
  <si>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</si>
  <si>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</si>
  <si>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</si>
  <si>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</si>
  <si>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</si>
  <si>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</si>
  <si>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</si>
  <si>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</si>
  <si>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</si>
  <si>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</si>
  <si>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</si>
  <si>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</si>
  <si>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</si>
  <si>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</si>
  <si>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</si>
  <si>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</si>
  <si>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</si>
  <si>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</si>
  <si>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</si>
  <si>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</si>
  <si>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</si>
  <si>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</si>
  <si>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</si>
  <si>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</si>
  <si>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</si>
  <si>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</si>
  <si>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</si>
  <si>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</si>
  <si>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</si>
  <si>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</si>
  <si>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</si>
  <si>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</si>
  <si>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</si>
  <si>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</si>
  <si>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</si>
  <si>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</si>
  <si>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</si>
  <si>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</si>
  <si>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</si>
  <si>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</si>
  <si>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</si>
  <si>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</si>
  <si>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</si>
  <si>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</si>
  <si>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</si>
  <si>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</si>
  <si>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</si>
  <si>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</si>
  <si>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</si>
  <si>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</si>
  <si>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</si>
  <si>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</si>
  <si>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</si>
  <si>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</si>
  <si>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</si>
  <si>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</si>
  <si>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</si>
  <si>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</si>
  <si>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</si>
  <si>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</si>
  <si>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</si>
  <si>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</si>
  <si>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</si>
  <si>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</si>
  <si>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</si>
  <si>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</si>
  <si>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</si>
  <si>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</si>
  <si>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</si>
  <si>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</si>
  <si>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</si>
  <si>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</si>
  <si>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</si>
  <si>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</si>
  <si>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</si>
  <si>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</si>
  <si>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</si>
  <si>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</si>
  <si>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</si>
  <si>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</si>
  <si>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</si>
  <si>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</si>
  <si>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</si>
  <si>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</si>
  <si>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</si>
  <si>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</si>
  <si>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</si>
  <si>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</si>
  <si>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</si>
  <si>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</si>
  <si>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</si>
  <si>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</si>
  <si>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</si>
  <si>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</si>
  <si>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</si>
  <si>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</si>
  <si>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</si>
  <si>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</si>
  <si>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</si>
  <si>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</si>
  <si>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</si>
  <si>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</si>
  <si>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</si>
  <si>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</si>
  <si>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</si>
  <si>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</si>
  <si>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</si>
  <si>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</si>
  <si>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</si>
  <si>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</si>
  <si>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</si>
  <si>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</si>
  <si>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</si>
  <si>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</si>
  <si>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</si>
  <si>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</si>
  <si>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</si>
  <si>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</si>
  <si>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</si>
  <si>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</si>
  <si>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</si>
  <si>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</si>
  <si>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</si>
  <si>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</si>
  <si>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</si>
  <si>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</si>
  <si>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</si>
  <si>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</si>
  <si>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</si>
  <si>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</si>
  <si>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</si>
  <si>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</si>
  <si>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</si>
  <si>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</si>
  <si>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</si>
  <si>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</si>
  <si>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</si>
  <si>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</si>
  <si>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</si>
  <si>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</si>
  <si>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</si>
  <si>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</si>
  <si>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</si>
  <si>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</si>
  <si>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</si>
  <si>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</si>
  <si>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</si>
  <si>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</si>
  <si>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</si>
  <si>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</si>
  <si>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</si>
  <si>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</si>
  <si>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</si>
  <si>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</si>
  <si>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</si>
  <si>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</si>
  <si>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</si>
  <si>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</si>
  <si>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</si>
  <si>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</si>
  <si>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</si>
  <si>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</si>
  <si>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</si>
  <si>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</si>
  <si>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</si>
  <si>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</si>
  <si>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</si>
  <si>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</si>
  <si>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</si>
  <si>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</si>
  <si>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</si>
  <si>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</si>
  <si>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</si>
  <si>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</si>
  <si>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</si>
  <si>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</si>
  <si>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</si>
  <si>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</si>
  <si>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</si>
  <si>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</si>
  <si>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</si>
  <si>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</si>
  <si>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</si>
  <si>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</si>
  <si>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</si>
  <si>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</si>
  <si>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</si>
  <si>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</si>
  <si>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</si>
  <si>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</si>
  <si>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</si>
  <si>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</si>
  <si>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</si>
  <si>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</si>
  <si>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</si>
  <si>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</si>
  <si>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</si>
  <si>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</si>
  <si>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</si>
  <si>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</si>
  <si>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</si>
  <si>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</si>
  <si>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</si>
  <si>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</si>
  <si>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</si>
  <si>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</si>
  <si>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</si>
  <si>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</si>
  <si>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</si>
  <si>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</si>
  <si>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</si>
  <si>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</si>
  <si>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</si>
  <si>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</si>
  <si>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</si>
  <si>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</si>
  <si>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</si>
  <si>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</si>
  <si>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</si>
  <si>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</si>
  <si>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</si>
  <si>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</si>
  <si>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</si>
  <si>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</si>
  <si>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</si>
  <si>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</si>
  <si>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</si>
  <si>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</si>
  <si>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</si>
  <si>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</si>
  <si>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</si>
  <si>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</si>
  <si>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</si>
  <si>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</si>
  <si>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</si>
  <si>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</si>
  <si>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</si>
  <si>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</si>
  <si>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</si>
  <si>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</si>
  <si>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</si>
  <si>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</si>
  <si>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</si>
  <si>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</si>
  <si>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</si>
  <si>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</si>
  <si>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</si>
  <si>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</si>
  <si>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</si>
  <si>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</si>
  <si>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</si>
  <si>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</si>
  <si>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</si>
  <si>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</si>
  <si>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</si>
  <si>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</si>
  <si>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</si>
  <si>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</si>
  <si>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</si>
  <si>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</si>
  <si>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</si>
  <si>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</si>
  <si>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</si>
  <si>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</si>
  <si>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</si>
  <si>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</si>
  <si>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</si>
  <si>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</si>
  <si>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</si>
  <si>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</si>
  <si>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</si>
  <si>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</si>
  <si>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</si>
  <si>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</si>
  <si>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</si>
  <si>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</si>
  <si>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</si>
  <si>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</si>
  <si>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</si>
  <si>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</si>
  <si>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</si>
  <si>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</si>
  <si>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</si>
  <si>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</si>
  <si>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</si>
  <si>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</si>
  <si>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</si>
  <si>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</si>
  <si>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</si>
  <si>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</si>
  <si>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</si>
  <si>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</si>
  <si>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</si>
  <si>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</si>
  <si>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</si>
  <si>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</si>
  <si>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</si>
  <si>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</si>
  <si>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</si>
  <si>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</si>
  <si>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</si>
  <si>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</si>
  <si>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</si>
  <si>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</si>
  <si>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</si>
  <si>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</si>
  <si>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</si>
  <si>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</si>
  <si>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</si>
  <si>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</si>
  <si>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</si>
  <si>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</si>
  <si>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</si>
  <si>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</si>
  <si>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</si>
  <si>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</si>
  <si>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</si>
  <si>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</si>
  <si>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</si>
  <si>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</si>
  <si>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</si>
  <si>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</si>
  <si>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</si>
  <si>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</si>
  <si>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</si>
  <si>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</si>
  <si>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</si>
  <si>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</si>
  <si>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</si>
  <si>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</si>
  <si>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</si>
  <si>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</si>
  <si>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</si>
  <si>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</si>
  <si>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</si>
  <si>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</si>
  <si>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</si>
  <si>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</si>
  <si>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</si>
  <si>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</si>
  <si>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</si>
  <si>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</si>
  <si>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</si>
  <si>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</si>
  <si>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</si>
  <si>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</si>
  <si>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</si>
  <si>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</si>
  <si>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</si>
  <si>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</si>
  <si>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</si>
  <si>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</si>
  <si>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</si>
  <si>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</si>
  <si>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</si>
  <si>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</si>
  <si>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</si>
  <si>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</si>
  <si>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</si>
  <si>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</si>
  <si>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</si>
  <si>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</si>
  <si>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</si>
  <si>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</si>
  <si>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</si>
  <si>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</si>
  <si>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</si>
  <si>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</si>
  <si>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</si>
  <si>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</si>
  <si>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</si>
  <si>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</si>
  <si>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</si>
  <si>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</si>
  <si>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</si>
  <si>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</si>
  <si>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</si>
  <si>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</si>
  <si>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</si>
  <si>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</si>
  <si>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</si>
  <si>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</si>
  <si>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</si>
  <si>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</si>
  <si>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</si>
  <si>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</si>
  <si>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</si>
  <si>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</si>
  <si>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</si>
  <si>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</si>
  <si>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</si>
  <si>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</si>
  <si>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</si>
  <si>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</si>
  <si>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</si>
  <si>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</si>
  <si>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</si>
  <si>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</si>
  <si>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</si>
  <si>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</si>
  <si>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</si>
  <si>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</si>
  <si>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</si>
  <si>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</si>
  <si>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</si>
  <si>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</si>
  <si>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</si>
  <si>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</si>
  <si>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</si>
  <si>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</si>
  <si>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</si>
  <si>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</si>
  <si>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</si>
  <si>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</si>
  <si>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</si>
  <si>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</si>
  <si>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</si>
  <si>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</si>
  <si>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</si>
  <si>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</si>
  <si>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</si>
  <si>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</si>
  <si>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</si>
  <si>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</si>
  <si>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</si>
  <si>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</si>
  <si>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</si>
  <si>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</si>
  <si>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</si>
  <si>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</si>
  <si>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</si>
  <si>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</si>
  <si>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</si>
  <si>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</si>
  <si>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</si>
  <si>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</si>
  <si>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</si>
  <si>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</si>
  <si>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</si>
  <si>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</si>
  <si>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</si>
  <si>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</si>
  <si>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</si>
  <si>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</si>
  <si>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</si>
  <si>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</si>
  <si>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</si>
  <si>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</si>
  <si>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</si>
  <si>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</si>
  <si>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</si>
  <si>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</si>
  <si>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</si>
  <si>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</si>
  <si>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</si>
  <si>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</si>
  <si>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</si>
  <si>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</si>
  <si>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</si>
  <si>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</si>
  <si>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</si>
  <si>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</si>
  <si>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</si>
  <si>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</si>
  <si>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</si>
  <si>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</si>
  <si>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</si>
  <si>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</si>
  <si>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</si>
  <si>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</si>
  <si>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</si>
  <si>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</si>
  <si>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</si>
  <si>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</si>
  <si>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</si>
  <si>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</si>
  <si>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</si>
  <si>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</si>
  <si>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</si>
  <si>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</si>
  <si>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</si>
  <si>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</si>
  <si>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</si>
  <si>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</si>
  <si>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</si>
  <si>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</si>
  <si>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</si>
  <si>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</si>
  <si>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</si>
  <si>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</si>
  <si>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</si>
  <si>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</si>
  <si>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</si>
  <si>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</si>
  <si>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</si>
  <si>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</si>
  <si>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</si>
  <si>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</si>
  <si>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</si>
  <si>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</si>
  <si>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</si>
  <si>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</si>
  <si>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</si>
  <si>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</si>
  <si>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</si>
  <si>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</si>
  <si>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</si>
  <si>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</si>
  <si>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</si>
  <si>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</si>
  <si>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</si>
  <si>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</si>
  <si>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</si>
  <si>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</si>
  <si>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</si>
  <si>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</si>
  <si>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</si>
  <si>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</si>
  <si>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</si>
  <si>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</si>
  <si>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</si>
  <si>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</si>
  <si>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</si>
  <si>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</si>
  <si>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</si>
  <si>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</si>
  <si>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</si>
  <si>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</si>
  <si>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</si>
  <si>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</si>
  <si>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</si>
  <si>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</si>
  <si>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</si>
  <si>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</si>
  <si>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</si>
  <si>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</si>
  <si>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</si>
  <si>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</si>
  <si>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</si>
  <si>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</si>
  <si>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</si>
  <si>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</si>
  <si>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</si>
  <si>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</si>
  <si>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</si>
  <si>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</si>
  <si>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</si>
  <si>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</si>
  <si>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</si>
  <si>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</si>
  <si>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</si>
  <si>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</si>
  <si>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</si>
  <si>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</si>
  <si>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</si>
  <si>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</si>
  <si>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</si>
  <si>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</si>
  <si>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</si>
  <si>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</si>
  <si>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</si>
  <si>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</si>
  <si>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</si>
  <si>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</si>
  <si>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</si>
  <si>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</si>
  <si>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</si>
  <si>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</si>
  <si>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</si>
  <si>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</si>
  <si>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</si>
  <si>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</si>
  <si>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</si>
  <si>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</si>
  <si>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</si>
  <si>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</si>
  <si>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</si>
  <si>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</si>
  <si>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</si>
  <si>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</si>
  <si>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</si>
  <si>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</si>
  <si>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</si>
  <si>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</si>
  <si>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</si>
  <si>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</si>
  <si>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</si>
  <si>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</si>
  <si>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</si>
  <si>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</si>
  <si>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</si>
  <si>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</si>
  <si>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</si>
  <si>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</si>
  <si>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</si>
  <si>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</si>
  <si>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</si>
  <si>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</si>
  <si>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</si>
  <si>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</si>
  <si>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</si>
  <si>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</si>
  <si>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</si>
  <si>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</si>
  <si>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</si>
  <si>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</si>
  <si>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</si>
  <si>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</si>
  <si>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</si>
  <si>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</si>
  <si>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</si>
  <si>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</si>
  <si>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</si>
  <si>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</si>
  <si>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</si>
  <si>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</si>
  <si>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</si>
  <si>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</si>
  <si>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</si>
  <si>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</si>
  <si>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</si>
  <si>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</si>
  <si>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</si>
  <si>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</si>
  <si>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</si>
  <si>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</si>
  <si>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</si>
  <si>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</si>
  <si>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</si>
  <si>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</si>
  <si>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</si>
  <si>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</si>
  <si>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</si>
  <si>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</si>
  <si>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</si>
  <si>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</si>
  <si>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</si>
  <si>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</si>
  <si>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</si>
  <si>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</si>
  <si>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</si>
  <si>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</si>
  <si>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</si>
  <si>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</si>
  <si>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</si>
  <si>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</si>
  <si>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</si>
  <si>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</si>
  <si>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</si>
  <si>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</si>
  <si>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</si>
  <si>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</si>
  <si>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</si>
  <si>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</si>
  <si>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</si>
  <si>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</si>
  <si>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</si>
  <si>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</si>
  <si>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</si>
  <si>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</si>
  <si>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</si>
  <si>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</si>
  <si>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</si>
  <si>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</si>
  <si>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</si>
  <si>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</si>
  <si>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</si>
  <si>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</si>
  <si>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</si>
  <si>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</si>
  <si>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</si>
  <si>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</si>
  <si>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</si>
  <si>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</si>
  <si>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</si>
  <si>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</si>
  <si>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</si>
  <si>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</si>
  <si>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</si>
  <si>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</si>
  <si>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</si>
  <si>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</si>
  <si>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</si>
  <si>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</si>
  <si>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</si>
  <si>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</si>
  <si>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</si>
  <si>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</si>
  <si>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</si>
  <si>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</si>
  <si>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</si>
  <si>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</si>
  <si>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</si>
  <si>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</si>
  <si>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</si>
  <si>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</si>
  <si>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</si>
  <si>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</si>
  <si>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</si>
  <si>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</si>
  <si>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</si>
  <si>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</si>
  <si>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</si>
  <si>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</si>
  <si>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</si>
  <si>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</si>
  <si>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</si>
  <si>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</si>
  <si>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</si>
  <si>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</si>
  <si>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</si>
  <si>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</si>
  <si>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</si>
  <si>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</si>
  <si>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</si>
  <si>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</si>
  <si>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</si>
  <si>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</si>
  <si>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</si>
  <si>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</si>
  <si>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</si>
  <si>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</si>
  <si>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</si>
  <si>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</si>
  <si>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</si>
  <si>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</si>
  <si>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</si>
  <si>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</si>
  <si>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</si>
  <si>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</si>
  <si>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</si>
  <si>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</si>
  <si>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</si>
  <si>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</si>
  <si>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</si>
  <si>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</si>
  <si>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</si>
  <si>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</si>
  <si>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</si>
  <si>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</si>
  <si>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</si>
  <si>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</si>
  <si>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</si>
  <si>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</si>
  <si>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</si>
  <si>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</si>
  <si>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</si>
  <si>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</si>
  <si>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</si>
  <si>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</si>
  <si>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</si>
  <si>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</si>
  <si>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</si>
  <si>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</si>
  <si>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</si>
  <si>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</si>
  <si>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</si>
  <si>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</si>
  <si>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</si>
  <si>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</si>
  <si>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</si>
  <si>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</si>
  <si>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</si>
  <si>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</si>
  <si>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</si>
  <si>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</si>
  <si>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</si>
  <si>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</si>
  <si>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</si>
  <si>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</si>
  <si>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</si>
  <si>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</si>
  <si>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</si>
  <si>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</si>
  <si>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</si>
  <si>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</si>
  <si>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</si>
  <si>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</si>
  <si>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</si>
  <si>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</si>
  <si>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</si>
  <si>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</si>
  <si>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</si>
  <si>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</si>
  <si>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</si>
  <si>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</si>
  <si>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</si>
  <si>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</si>
  <si>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</si>
  <si>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</si>
  <si>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</si>
  <si>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</si>
  <si>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</si>
  <si>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</si>
  <si>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</si>
  <si>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</si>
  <si>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</si>
  <si>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</si>
  <si>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</si>
  <si>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</si>
  <si>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</si>
  <si>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</si>
  <si>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</si>
  <si>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</si>
  <si>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</si>
  <si>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</si>
  <si>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</si>
  <si>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</si>
  <si>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</si>
  <si>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</si>
  <si>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</si>
  <si>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</si>
  <si>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</si>
  <si>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</si>
  <si>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</si>
  <si>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</si>
  <si>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</si>
  <si>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</si>
  <si>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</si>
  <si>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</si>
  <si>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</si>
  <si>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</si>
  <si>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</si>
  <si>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</si>
  <si>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</si>
  <si>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</si>
  <si>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</si>
  <si>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</si>
  <si>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</si>
  <si>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</si>
  <si>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</si>
  <si>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</si>
  <si>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</si>
  <si>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</si>
  <si>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</si>
  <si>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</si>
  <si>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</si>
  <si>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</si>
  <si>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</si>
  <si>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</si>
  <si>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</si>
  <si>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</si>
  <si>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</si>
  <si>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</si>
  <si>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</si>
  <si>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</si>
  <si>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</si>
  <si>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</si>
  <si>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</si>
  <si>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</si>
  <si>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</si>
  <si>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</si>
  <si>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</si>
  <si>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</si>
  <si>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</si>
  <si>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</si>
  <si>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</si>
  <si>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</si>
  <si>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</si>
  <si>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</si>
  <si>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</si>
  <si>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</si>
  <si>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</si>
  <si>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</si>
  <si>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</si>
  <si>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</si>
  <si>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</si>
  <si>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</si>
  <si>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</si>
  <si>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</si>
  <si>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</si>
  <si>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</si>
  <si>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</si>
  <si>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</si>
  <si>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</si>
  <si>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</si>
  <si>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</si>
  <si>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</si>
  <si>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</si>
  <si>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</si>
  <si>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</si>
  <si>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</si>
  <si>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</si>
  <si>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</si>
  <si>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</si>
  <si>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</si>
  <si>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</si>
  <si>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</si>
  <si>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</si>
  <si>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</si>
  <si>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</si>
  <si>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</si>
  <si>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</si>
  <si>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</si>
  <si>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</si>
  <si>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</si>
  <si>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</si>
  <si>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</si>
  <si>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</si>
  <si>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</si>
  <si>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</si>
  <si>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</si>
  <si>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</si>
  <si>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</si>
  <si>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</si>
  <si>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</si>
  <si>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</si>
  <si>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</si>
  <si>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</si>
  <si>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</si>
  <si>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</si>
  <si>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</si>
  <si>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</si>
  <si>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</si>
  <si>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</si>
  <si>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</si>
  <si>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</si>
  <si>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</si>
  <si>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</si>
  <si>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</si>
  <si>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</si>
  <si>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</si>
  <si>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</si>
  <si>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</si>
  <si>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</si>
  <si>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</si>
  <si>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</si>
  <si>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</si>
  <si>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</si>
  <si>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</si>
  <si>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</si>
  <si>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</si>
  <si>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</si>
  <si>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</si>
  <si>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</si>
  <si>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</si>
  <si>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</si>
  <si>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</si>
  <si>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</si>
  <si>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</si>
  <si>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</si>
  <si>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</si>
  <si>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</si>
  <si>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</si>
  <si>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</si>
  <si>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</si>
  <si>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</si>
  <si>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</si>
  <si>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</si>
  <si>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</si>
  <si>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</si>
  <si>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</si>
  <si>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</si>
  <si>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</si>
  <si>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</si>
  <si>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</si>
  <si>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</si>
  <si>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</si>
  <si>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</si>
  <si>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</si>
  <si>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</si>
  <si>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</si>
  <si>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</si>
  <si>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</si>
  <si>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</si>
  <si>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</si>
  <si>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</si>
  <si>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</si>
  <si>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</si>
  <si>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</si>
  <si>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</si>
  <si>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</si>
  <si>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</si>
  <si>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</si>
  <si>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</si>
  <si>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</si>
  <si>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</si>
  <si>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</si>
  <si>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</si>
  <si>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</si>
  <si>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</si>
  <si>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</si>
  <si>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</si>
  <si>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</si>
  <si>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</si>
  <si>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</si>
  <si>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</si>
  <si>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</si>
  <si>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</si>
  <si>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</si>
  <si>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</si>
  <si>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</si>
  <si>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</si>
  <si>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</si>
  <si>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</si>
  <si>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</si>
  <si>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</si>
  <si>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</si>
  <si>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</si>
  <si>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</si>
  <si>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</si>
  <si>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</si>
  <si>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</si>
  <si>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</si>
  <si>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</si>
  <si>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</si>
  <si>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</si>
  <si>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</si>
  <si>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</si>
  <si>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</si>
  <si>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</si>
  <si>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</si>
  <si>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</si>
  <si>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</si>
  <si>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</si>
  <si>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</si>
  <si>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</si>
  <si>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</si>
  <si>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</si>
  <si>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</si>
  <si>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</si>
  <si>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</si>
  <si>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</si>
  <si>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</si>
  <si>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</si>
  <si>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</si>
  <si>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</si>
  <si>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</si>
  <si>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</si>
  <si>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</si>
  <si>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</si>
  <si>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</si>
  <si>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</si>
  <si>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</si>
  <si>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</si>
  <si>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</si>
  <si>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</si>
  <si>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</si>
  <si>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</si>
  <si>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</si>
  <si>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</si>
  <si>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</si>
  <si>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</si>
  <si>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</si>
  <si>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</si>
  <si>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</si>
  <si>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</si>
  <si>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</si>
  <si>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</si>
  <si>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</si>
  <si>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</si>
  <si>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</si>
  <si>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</si>
  <si>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</si>
  <si>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</si>
  <si>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</si>
  <si>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</si>
  <si>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</si>
  <si>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</si>
  <si>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</si>
  <si>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</si>
  <si>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</si>
  <si>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</si>
  <si>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</si>
  <si>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</si>
  <si>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</si>
  <si>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</si>
  <si>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</si>
  <si>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</si>
  <si>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</si>
  <si>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</si>
  <si>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</si>
  <si>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</si>
  <si>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</si>
  <si>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</si>
  <si>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</si>
  <si>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</si>
  <si>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</si>
  <si>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</si>
  <si>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</si>
  <si>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</si>
  <si>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</si>
  <si>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</si>
  <si>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</si>
  <si>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</si>
  <si>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</si>
  <si>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</si>
  <si>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</si>
  <si>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</si>
  <si>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</si>
  <si>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</si>
  <si>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</si>
  <si>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</si>
  <si>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</si>
  <si>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</si>
  <si>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</si>
  <si>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</si>
  <si>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</si>
  <si>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</si>
  <si>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</si>
  <si>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</si>
  <si>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</si>
  <si>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</si>
  <si>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</si>
  <si>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</si>
  <si>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</si>
  <si>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</si>
  <si>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</si>
  <si>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</si>
  <si>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</si>
  <si>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</si>
  <si>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</si>
  <si>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</si>
  <si>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</si>
  <si>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</si>
  <si>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</si>
  <si>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</si>
  <si>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</si>
  <si>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</si>
  <si>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</si>
  <si>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</si>
  <si>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</si>
  <si>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</si>
  <si>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</si>
  <si>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</si>
  <si>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</si>
  <si>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</si>
  <si>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</si>
  <si>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</si>
  <si>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</si>
  <si>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</si>
  <si>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</si>
  <si>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</si>
  <si>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</si>
  <si>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</si>
  <si>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</si>
  <si>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</si>
  <si>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</si>
  <si>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</si>
  <si>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</si>
  <si>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</si>
  <si>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</si>
  <si>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</si>
  <si>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</si>
  <si>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</si>
  <si>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</si>
  <si>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</si>
  <si>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</si>
  <si>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</si>
  <si>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</si>
  <si>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</si>
  <si>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</si>
  <si>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</si>
  <si>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</si>
  <si>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</si>
  <si>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</si>
  <si>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</si>
  <si>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</si>
  <si>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</si>
  <si>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</si>
  <si>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</si>
  <si>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</si>
  <si>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</si>
  <si>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</si>
  <si>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</si>
  <si>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</si>
  <si>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</si>
  <si>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</si>
  <si>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</si>
  <si>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</si>
  <si>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</si>
  <si>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</si>
  <si>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</si>
  <si>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</si>
  <si>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</si>
  <si>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</si>
  <si>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</si>
  <si>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</si>
  <si>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</si>
  <si>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</si>
  <si>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</si>
  <si>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</si>
  <si>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</si>
  <si>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</si>
  <si>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</si>
  <si>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</si>
  <si>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</si>
  <si>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</si>
  <si>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</si>
  <si>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</si>
  <si>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</si>
  <si>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</si>
  <si>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</si>
  <si>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</si>
  <si>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</si>
  <si>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</si>
  <si>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</si>
  <si>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</si>
  <si>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</si>
  <si>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</si>
  <si>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</si>
  <si>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</si>
  <si>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</si>
  <si>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</si>
  <si>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</si>
  <si>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</si>
  <si>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</si>
  <si>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</si>
  <si>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</si>
  <si>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</si>
  <si>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</si>
  <si>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</si>
  <si>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</si>
  <si>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</si>
  <si>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</si>
  <si>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</si>
  <si>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</si>
  <si>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</si>
  <si>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</si>
  <si>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</si>
  <si>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</si>
  <si>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</si>
  <si>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</si>
  <si>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</si>
  <si>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</si>
  <si>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</si>
  <si>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</si>
  <si>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</si>
  <si>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</si>
  <si>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</si>
  <si>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</si>
  <si>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</si>
  <si>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</si>
  <si>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</si>
  <si>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</si>
  <si>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</si>
  <si>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</si>
  <si>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</si>
  <si>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</si>
  <si>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</si>
  <si>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</si>
  <si>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</si>
  <si>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</si>
  <si>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</si>
  <si>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</si>
  <si>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</si>
  <si>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</si>
  <si>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</si>
  <si>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</si>
  <si>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</si>
  <si>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</si>
  <si>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</si>
  <si>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</si>
  <si>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</si>
  <si>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</si>
  <si>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</si>
  <si>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</si>
  <si>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</si>
  <si>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</si>
  <si>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</si>
  <si>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</si>
  <si>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</si>
  <si>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</si>
  <si>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</si>
  <si>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</si>
  <si>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</si>
  <si>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</si>
  <si>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</si>
  <si>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</si>
  <si>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</si>
  <si>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</si>
  <si>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</si>
  <si>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</si>
  <si>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</si>
  <si>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</si>
  <si>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</si>
  <si>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</si>
  <si>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</si>
  <si>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</si>
  <si>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</si>
  <si>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</si>
  <si>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</si>
  <si>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</si>
  <si>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</si>
  <si>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</si>
  <si>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</si>
  <si>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</si>
  <si>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</si>
  <si>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</si>
  <si>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</si>
  <si>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</si>
  <si>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</si>
  <si>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</si>
  <si>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</si>
  <si>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</si>
  <si>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</si>
  <si>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</si>
  <si>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</si>
  <si>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</si>
  <si>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</si>
  <si>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</si>
  <si>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</si>
  <si>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</si>
  <si>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</si>
  <si>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</si>
  <si>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</si>
  <si>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</si>
  <si>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</si>
  <si>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</si>
  <si>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</si>
  <si>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</si>
  <si>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</si>
  <si>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</si>
  <si>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</si>
  <si>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</si>
  <si>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</si>
  <si>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</si>
  <si>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</si>
  <si>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</si>
  <si>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</si>
  <si>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</si>
  <si>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</si>
  <si>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</si>
  <si>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</si>
  <si>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</si>
  <si>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</si>
  <si>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</si>
  <si>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</si>
  <si>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</si>
  <si>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</si>
  <si>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</si>
  <si>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</si>
  <si>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</si>
  <si>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</si>
  <si>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</si>
  <si>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</si>
  <si>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</si>
  <si>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</si>
  <si>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</si>
  <si>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</si>
  <si>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</si>
  <si>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</si>
  <si>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</si>
  <si>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</si>
  <si>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</si>
  <si>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</si>
  <si>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</si>
  <si>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</si>
  <si>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</si>
  <si>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</si>
  <si>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</si>
  <si>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</si>
  <si>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</si>
  <si>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</si>
  <si>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</si>
  <si>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</si>
  <si>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</si>
  <si>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</si>
  <si>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</si>
  <si>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</si>
  <si>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</si>
  <si>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</si>
  <si>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</si>
  <si>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</si>
  <si>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</si>
  <si>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</si>
  <si>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</si>
  <si>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</si>
  <si>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</si>
  <si>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</si>
  <si>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</si>
  <si>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</si>
  <si>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</si>
  <si>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</si>
  <si>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</si>
  <si>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</si>
  <si>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</si>
  <si>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</si>
  <si>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</si>
  <si>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</si>
  <si>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</si>
  <si>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</si>
  <si>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</si>
  <si>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</si>
  <si>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</si>
  <si>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</si>
  <si>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</si>
  <si>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</si>
  <si>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</si>
  <si>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</si>
  <si>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</si>
  <si>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</si>
  <si>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</si>
  <si>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</si>
  <si>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</si>
  <si>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</si>
  <si>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</si>
  <si>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</si>
  <si>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</si>
  <si>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</si>
  <si>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</si>
  <si>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</si>
  <si>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</si>
  <si>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</si>
  <si>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</si>
  <si>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</si>
  <si>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</si>
  <si>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</si>
  <si>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</si>
  <si>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</si>
  <si>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</si>
  <si>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</si>
  <si>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</si>
  <si>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</si>
  <si>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</si>
  <si>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</si>
  <si>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</si>
  <si>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</si>
  <si>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</si>
  <si>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</si>
  <si>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</si>
  <si>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</si>
  <si>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</si>
  <si>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</si>
  <si>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</si>
  <si>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</si>
  <si>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</si>
  <si>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</si>
  <si>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</si>
  <si>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</si>
  <si>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</si>
  <si>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</si>
  <si>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</si>
  <si>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</si>
  <si>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</si>
  <si>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</si>
  <si>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</si>
  <si>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</si>
  <si>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</si>
  <si>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</si>
  <si>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</si>
  <si>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</si>
  <si>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</si>
  <si>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</si>
  <si>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</si>
  <si>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</si>
  <si>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</si>
  <si>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</si>
  <si>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</si>
  <si>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</si>
  <si>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</si>
  <si>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</si>
  <si>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</si>
  <si>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</si>
  <si>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</si>
  <si>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</si>
  <si>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</si>
  <si>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</si>
  <si>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</si>
  <si>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</si>
  <si>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</si>
  <si>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</si>
  <si>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</si>
  <si>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</si>
  <si>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</si>
  <si>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</si>
  <si>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</si>
  <si>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</si>
  <si>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</si>
  <si>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</si>
  <si>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</si>
  <si>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</si>
  <si>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</si>
  <si>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</si>
  <si>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</si>
  <si>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</si>
  <si>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</si>
  <si>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</si>
  <si>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</si>
  <si>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</si>
  <si>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</si>
  <si>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</si>
  <si>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</si>
  <si>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</si>
  <si>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</si>
  <si>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</si>
  <si>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</si>
  <si>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</si>
  <si>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</si>
  <si>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</si>
  <si>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</si>
  <si>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</si>
  <si>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</si>
  <si>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</si>
  <si>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</si>
  <si>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</si>
  <si>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</si>
  <si>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</si>
  <si>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</si>
  <si>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</si>
  <si>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</si>
  <si>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</si>
  <si>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</si>
  <si>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</si>
  <si>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</si>
  <si>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</si>
  <si>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</si>
  <si>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</si>
  <si>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</si>
  <si>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</si>
  <si>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</si>
  <si>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</si>
  <si>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</si>
  <si>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</si>
  <si>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</si>
  <si>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</si>
  <si>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</si>
  <si>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</si>
  <si>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</si>
  <si>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</si>
  <si>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</si>
  <si>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</si>
  <si>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</si>
  <si>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</si>
  <si>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</si>
  <si>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</si>
  <si>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</si>
  <si>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</si>
  <si>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</si>
  <si>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</si>
  <si>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</si>
  <si>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</si>
  <si>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</si>
  <si>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</si>
  <si>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</si>
  <si>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</si>
  <si>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</si>
  <si>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</si>
  <si>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</si>
  <si>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</si>
  <si>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</si>
  <si>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</si>
  <si>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</si>
  <si>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</si>
  <si>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</si>
  <si>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</si>
  <si>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</si>
  <si>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</si>
  <si>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</si>
  <si>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</si>
  <si>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</si>
  <si>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</si>
  <si>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</si>
  <si>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</si>
  <si>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</si>
  <si>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</si>
  <si>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</si>
  <si>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</si>
  <si>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</si>
  <si>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</si>
  <si>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</si>
  <si>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</si>
  <si>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</si>
  <si>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</si>
  <si>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</si>
  <si>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</si>
  <si>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</si>
  <si>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</si>
  <si>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</si>
  <si>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</si>
  <si>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</si>
  <si>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</si>
  <si>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</si>
  <si>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</si>
  <si>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</si>
  <si>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</si>
  <si>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</si>
  <si>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</si>
  <si>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</si>
  <si>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</si>
  <si>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</si>
  <si>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</si>
  <si>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</si>
  <si>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</si>
  <si>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</si>
  <si>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</si>
  <si>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</si>
  <si>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</si>
  <si>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</si>
  <si>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</si>
  <si>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</si>
  <si>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</si>
  <si>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</si>
  <si>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</si>
  <si>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</si>
  <si>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</si>
  <si>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</si>
  <si>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</si>
  <si>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</si>
  <si>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</si>
  <si>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</si>
  <si>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</si>
  <si>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</si>
  <si>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</si>
  <si>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</si>
  <si>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</si>
  <si>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</si>
  <si>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</si>
  <si>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</si>
  <si>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</si>
  <si>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</si>
  <si>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</si>
  <si>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</si>
  <si>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</si>
  <si>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</si>
  <si>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</si>
  <si>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</si>
  <si>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</si>
  <si>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</si>
  <si>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</si>
  <si>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</si>
  <si>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</si>
  <si>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</si>
  <si>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</si>
  <si>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</si>
  <si>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</si>
  <si>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</si>
  <si>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</si>
  <si>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</si>
  <si>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</si>
  <si>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</si>
  <si>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</si>
  <si>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</si>
  <si>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</si>
  <si>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</si>
  <si>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</si>
  <si>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</si>
  <si>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</si>
  <si>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</si>
  <si>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</si>
  <si>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</si>
  <si>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</si>
  <si>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</si>
  <si>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</si>
  <si>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</si>
  <si>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</si>
  <si>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</si>
  <si>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</si>
  <si>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</si>
  <si>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</si>
  <si>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</si>
  <si>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</si>
  <si>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</si>
  <si>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</si>
  <si>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</si>
  <si>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</si>
  <si>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</si>
  <si>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</si>
  <si>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</si>
  <si>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</si>
  <si>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</si>
  <si>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</si>
  <si>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</si>
  <si>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</si>
  <si>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</si>
  <si>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</si>
  <si>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</si>
  <si>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</si>
  <si>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</si>
  <si>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</si>
  <si>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</si>
  <si>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</si>
  <si>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</si>
  <si>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</si>
  <si>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</si>
  <si>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</si>
  <si>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</si>
  <si>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</si>
  <si>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</si>
  <si>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</si>
  <si>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</si>
  <si>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</si>
  <si>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</si>
  <si>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</si>
  <si>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</si>
  <si>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</si>
  <si>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</si>
  <si>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</si>
  <si>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</si>
  <si>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</si>
  <si>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</si>
  <si>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</si>
  <si>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</si>
  <si>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</si>
  <si>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</si>
  <si>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</si>
  <si>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</si>
  <si>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</si>
  <si>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</si>
  <si>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</si>
  <si>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</si>
  <si>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</si>
  <si>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</si>
  <si>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</si>
  <si>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</si>
  <si>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</si>
  <si>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</si>
  <si>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</si>
  <si>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</si>
  <si>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</si>
  <si>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</si>
  <si>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</si>
  <si>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</si>
  <si>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</si>
  <si>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</si>
  <si>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</si>
  <si>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</si>
  <si>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</si>
  <si>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</si>
  <si>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</si>
  <si>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</si>
  <si>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</si>
  <si>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</si>
  <si>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</si>
  <si>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</si>
  <si>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</si>
  <si>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</si>
  <si>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</si>
  <si>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</si>
  <si>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</si>
  <si>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</si>
  <si>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</si>
  <si>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</si>
  <si>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</si>
  <si>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</si>
  <si>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</si>
  <si>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</si>
  <si>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</si>
  <si>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</si>
  <si>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</si>
  <si>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</si>
  <si>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</si>
  <si>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</si>
  <si>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</si>
  <si>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</si>
  <si>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</si>
  <si>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</si>
  <si>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</si>
  <si>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</si>
  <si>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</si>
  <si>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</si>
  <si>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</si>
  <si>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</si>
  <si>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</si>
  <si>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</si>
  <si>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</si>
  <si>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</si>
  <si>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</si>
  <si>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</si>
  <si>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</si>
  <si>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</si>
  <si>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</si>
  <si>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</si>
  <si>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</si>
  <si>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</si>
  <si>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</si>
  <si>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</si>
  <si>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</si>
  <si>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</si>
  <si>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</si>
  <si>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</si>
  <si>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</si>
  <si>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</si>
  <si>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</si>
  <si>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</si>
  <si>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</si>
  <si>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</si>
  <si>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</si>
  <si>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</si>
  <si>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</si>
  <si>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</si>
  <si>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</si>
  <si>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</si>
  <si>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</si>
  <si>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</si>
  <si>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</si>
  <si>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</si>
  <si>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</si>
  <si>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</si>
  <si>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</si>
  <si>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</si>
  <si>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</si>
  <si>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</si>
  <si>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</si>
  <si>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</si>
  <si>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</si>
  <si>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</si>
  <si>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</si>
  <si>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</si>
  <si>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</si>
  <si>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</si>
  <si>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</si>
  <si>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</si>
  <si>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</si>
  <si>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</si>
  <si>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</si>
  <si>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</si>
  <si>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</si>
  <si>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</si>
  <si>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</si>
  <si>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</si>
  <si>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</si>
  <si>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</si>
  <si>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</si>
  <si>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</si>
  <si>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</si>
  <si>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</si>
  <si>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</si>
  <si>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</si>
  <si>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</si>
  <si>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</si>
  <si>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</si>
  <si>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</si>
  <si>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</si>
  <si>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</si>
  <si>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</si>
  <si>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</si>
  <si>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</si>
  <si>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</si>
  <si>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</si>
  <si>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</si>
  <si>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</si>
  <si>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</si>
  <si>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</si>
  <si>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</si>
  <si>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</si>
  <si>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</si>
  <si>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</si>
  <si>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</si>
  <si>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</si>
  <si>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</si>
  <si>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</si>
  <si>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</si>
  <si>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</si>
  <si>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</si>
  <si>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</si>
  <si>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</si>
  <si>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</si>
  <si>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</si>
  <si>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</si>
  <si>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</si>
  <si>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</si>
  <si>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</si>
  <si>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</si>
  <si>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</si>
  <si>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</si>
  <si>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</si>
  <si>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</si>
  <si>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</si>
  <si>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</si>
  <si>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</si>
  <si>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</si>
  <si>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</si>
  <si>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</si>
  <si>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</si>
  <si>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</si>
  <si>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</si>
  <si>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</si>
  <si>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</si>
  <si>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</si>
  <si>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</si>
  <si>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</si>
  <si>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</si>
  <si>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</si>
  <si>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</si>
  <si>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</si>
  <si>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</si>
  <si>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</si>
  <si>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</si>
  <si>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</si>
  <si>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</si>
  <si>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</si>
  <si>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</si>
  <si>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</si>
  <si>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</si>
  <si>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</si>
  <si>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</si>
  <si>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</si>
  <si>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</si>
  <si>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</si>
  <si>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</si>
  <si>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</si>
  <si>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</si>
  <si>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</si>
  <si>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</si>
  <si>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</si>
  <si>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</si>
  <si>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</si>
  <si>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</si>
  <si>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</si>
  <si>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</si>
  <si>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</si>
  <si>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</si>
  <si>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</si>
  <si>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</si>
  <si>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</si>
  <si>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</si>
  <si>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</si>
  <si>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</si>
  <si>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</si>
  <si>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</si>
  <si>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</si>
  <si>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</si>
  <si>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</si>
  <si>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</si>
  <si>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</si>
  <si>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</si>
  <si>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</si>
  <si>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</si>
  <si>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</si>
  <si>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</si>
  <si>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</si>
  <si>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</si>
  <si>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</si>
  <si>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</si>
  <si>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</si>
  <si>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</si>
  <si>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</si>
  <si>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</si>
  <si>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</si>
  <si>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</si>
  <si>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</si>
  <si>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</si>
  <si>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</si>
  <si>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</si>
  <si>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</si>
  <si>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</si>
  <si>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</si>
  <si>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</si>
  <si>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</si>
  <si>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</si>
  <si>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</si>
  <si>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</si>
  <si>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</si>
  <si>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</si>
  <si>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</si>
  <si>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</si>
  <si>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</si>
  <si>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</si>
  <si>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</si>
  <si>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</si>
  <si>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</si>
  <si>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</si>
  <si>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</si>
  <si>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</si>
  <si>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</si>
  <si>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</si>
  <si>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</si>
  <si>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</si>
  <si>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</si>
  <si>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</si>
  <si>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</si>
  <si>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</si>
  <si>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</si>
  <si>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</si>
  <si>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</si>
  <si>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</si>
  <si>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</si>
  <si>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</si>
  <si>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</si>
  <si>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</si>
  <si>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</si>
  <si>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</si>
  <si>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</si>
  <si>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</si>
  <si>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</si>
  <si>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</si>
  <si>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</si>
  <si>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</si>
  <si>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</si>
  <si>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</si>
  <si>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</si>
  <si>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</si>
  <si>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</si>
  <si>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</si>
  <si>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</si>
  <si>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</si>
  <si>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</si>
  <si>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</si>
  <si>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</si>
  <si>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</si>
  <si>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</si>
  <si>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</si>
  <si>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</si>
  <si>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</si>
  <si>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</si>
  <si>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</si>
  <si>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</si>
  <si>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</si>
  <si>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</si>
  <si>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</si>
  <si>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</si>
  <si>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</si>
  <si>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</si>
  <si>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</si>
  <si>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</si>
  <si>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</si>
  <si>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</si>
  <si>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</si>
  <si>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</si>
  <si>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</si>
  <si>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</si>
  <si>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</si>
  <si>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</si>
  <si>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</si>
  <si>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</si>
  <si>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</si>
  <si>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</si>
  <si>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</si>
  <si>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</si>
  <si>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</si>
  <si>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</si>
  <si>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</si>
  <si>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</si>
  <si>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</si>
  <si>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</si>
  <si>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</si>
  <si>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</si>
  <si>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</si>
  <si>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</si>
  <si>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</si>
  <si>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</si>
  <si>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</si>
  <si>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</si>
  <si>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</si>
  <si>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</si>
  <si>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</si>
  <si>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</si>
  <si>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</si>
  <si>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</si>
  <si>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</si>
  <si>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</si>
  <si>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</si>
  <si>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</si>
  <si>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</si>
  <si>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</si>
  <si>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</si>
  <si>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</si>
  <si>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</si>
  <si>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</si>
  <si>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</si>
  <si>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</si>
  <si>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</si>
  <si>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</si>
  <si>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</si>
  <si>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</si>
  <si>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</si>
  <si>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</si>
  <si>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</si>
  <si>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</si>
  <si>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</si>
  <si>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</si>
  <si>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</si>
  <si>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</si>
  <si>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</si>
  <si>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</si>
  <si>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</si>
  <si>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</si>
  <si>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</si>
  <si>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</si>
  <si>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</si>
  <si>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</si>
  <si>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</si>
  <si>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</si>
  <si>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</si>
  <si>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</si>
  <si>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</si>
  <si>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</si>
  <si>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</si>
  <si>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</si>
  <si>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</si>
  <si>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</si>
  <si>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</si>
  <si>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</si>
  <si>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</si>
  <si>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</si>
  <si>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</si>
  <si>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</si>
  <si>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</si>
  <si>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</si>
  <si>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</si>
  <si>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</si>
  <si>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</si>
  <si>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</si>
  <si>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</si>
  <si>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</si>
  <si>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</si>
  <si>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</si>
  <si>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</si>
  <si>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</si>
  <si>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</si>
  <si>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</si>
  <si>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</si>
  <si>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</si>
  <si>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</si>
  <si>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</si>
  <si>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</si>
  <si>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</si>
  <si>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</si>
  <si>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</si>
  <si>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</si>
  <si>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</si>
  <si>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</si>
  <si>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</si>
  <si>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</si>
  <si>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</si>
  <si>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</si>
  <si>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</si>
  <si>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</si>
  <si>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</si>
  <si>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</si>
  <si>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</si>
  <si>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</si>
  <si>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</si>
  <si>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</si>
  <si>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</si>
  <si>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</si>
  <si>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</si>
  <si>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</si>
  <si>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</si>
  <si>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</si>
  <si>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</si>
  <si>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</si>
  <si>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</si>
  <si>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</si>
  <si>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</si>
  <si>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</si>
  <si>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</si>
  <si>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</si>
  <si>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</si>
  <si>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</si>
  <si>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</si>
  <si>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</si>
  <si>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</si>
  <si>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</si>
  <si>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</si>
  <si>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</si>
  <si>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</si>
  <si>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</si>
  <si>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</si>
  <si>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</si>
  <si>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</si>
  <si>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</si>
  <si>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</si>
  <si>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</si>
  <si>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</si>
  <si>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</si>
  <si>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</si>
  <si>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</si>
  <si>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</si>
  <si>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</si>
  <si>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</si>
  <si>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</si>
  <si>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</si>
  <si>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</si>
  <si>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</si>
  <si>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</si>
  <si>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</si>
  <si>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</si>
  <si>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</si>
  <si>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</si>
  <si>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</si>
  <si>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</si>
  <si>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</si>
  <si>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</si>
  <si>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</si>
  <si>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</si>
  <si>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</si>
  <si>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</si>
  <si>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</si>
  <si>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</si>
  <si>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</si>
  <si>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</si>
  <si>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</si>
  <si>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</si>
  <si>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</si>
  <si>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</si>
  <si>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</si>
  <si>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</si>
  <si>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</si>
  <si>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</si>
  <si>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</si>
  <si>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</si>
  <si>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</si>
  <si>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</si>
  <si>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</si>
  <si>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</si>
  <si>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</si>
  <si>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</si>
  <si>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</si>
  <si>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</si>
  <si>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</si>
  <si>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</si>
  <si>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</si>
  <si>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</si>
  <si>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</si>
  <si>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</si>
  <si>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</si>
  <si>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</si>
  <si>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</si>
  <si>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</si>
  <si>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</si>
  <si>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</si>
  <si>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</si>
  <si>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</si>
  <si>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</si>
  <si>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</si>
  <si>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</si>
  <si>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</si>
  <si>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</si>
  <si>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</si>
  <si>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</si>
  <si>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</si>
  <si>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</si>
  <si>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</si>
  <si>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</si>
  <si>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</si>
  <si>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</si>
  <si>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</si>
  <si>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</si>
  <si>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</si>
  <si>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</si>
  <si>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</si>
  <si>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</si>
  <si>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</si>
  <si>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</si>
  <si>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</si>
  <si>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</si>
  <si>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</si>
  <si>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</si>
  <si>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</si>
  <si>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</si>
  <si>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</si>
  <si>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</si>
  <si>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</si>
  <si>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</si>
  <si>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</si>
  <si>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</si>
  <si>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</si>
  <si>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</si>
  <si>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</si>
  <si>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</si>
  <si>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</si>
  <si>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</si>
  <si>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</si>
  <si>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</si>
  <si>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</si>
  <si>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</si>
  <si>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</si>
  <si>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</si>
  <si>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</si>
  <si>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</si>
  <si>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</si>
  <si>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</si>
  <si>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</si>
  <si>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</si>
  <si>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</si>
  <si>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</si>
  <si>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</si>
  <si>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</si>
  <si>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</si>
  <si>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</si>
  <si>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</si>
  <si>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</si>
  <si>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</si>
  <si>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</si>
  <si>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</si>
  <si>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</si>
  <si>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</si>
  <si>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</si>
  <si>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</si>
  <si>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</si>
  <si>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</si>
  <si>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</si>
  <si>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</si>
  <si>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</si>
  <si>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</si>
  <si>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</si>
  <si>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</si>
  <si>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</si>
  <si>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</si>
  <si>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</si>
  <si>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</si>
  <si>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</si>
  <si>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</si>
  <si>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</si>
  <si>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</si>
  <si>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</si>
  <si>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</si>
  <si>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</si>
  <si>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</si>
  <si>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</si>
  <si>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</si>
  <si>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</si>
  <si>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</si>
  <si>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</si>
  <si>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</si>
  <si>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</si>
  <si>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</si>
  <si>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</si>
  <si>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</si>
  <si>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</si>
  <si>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</si>
  <si>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</si>
  <si>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</si>
  <si>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</si>
  <si>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</si>
  <si>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</si>
  <si>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</si>
  <si>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</si>
  <si>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</si>
  <si>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</si>
  <si>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</si>
  <si>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</si>
  <si>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</si>
  <si>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</si>
  <si>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</si>
  <si>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</si>
  <si>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</si>
  <si>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</si>
  <si>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</si>
  <si>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</si>
  <si>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</si>
  <si>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</si>
  <si>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</si>
  <si>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</si>
  <si>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</si>
  <si>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</si>
  <si>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</si>
  <si>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</si>
  <si>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</si>
  <si>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</si>
  <si>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</si>
  <si>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</si>
  <si>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</si>
  <si>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</si>
  <si>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</si>
  <si>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</si>
  <si>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</si>
  <si>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</si>
  <si>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</si>
  <si>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</si>
  <si>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</si>
  <si>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</si>
  <si>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</si>
  <si>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</si>
  <si>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</si>
  <si>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</si>
  <si>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</si>
  <si>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</si>
  <si>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</si>
  <si>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</si>
  <si>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</si>
  <si>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</si>
  <si>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</si>
  <si>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</si>
  <si>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</si>
  <si>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</si>
  <si>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</si>
  <si>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</si>
  <si>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</si>
  <si>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</si>
  <si>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</si>
  <si>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</si>
  <si>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</si>
  <si>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</si>
  <si>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</si>
  <si>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</si>
  <si>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</si>
  <si>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</si>
  <si>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</si>
  <si>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</si>
  <si>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</si>
  <si>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</si>
  <si>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</si>
  <si>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</si>
  <si>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</si>
  <si>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</si>
  <si>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</si>
  <si>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</si>
  <si>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</si>
  <si>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</si>
  <si>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</si>
  <si>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</si>
  <si>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</si>
  <si>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</si>
  <si>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</si>
  <si>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</si>
  <si>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</si>
  <si>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</si>
  <si>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</si>
  <si>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</si>
  <si>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</si>
  <si>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</si>
  <si>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</si>
  <si>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</si>
  <si>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</si>
  <si>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</si>
  <si>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</si>
  <si>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</si>
  <si>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</si>
  <si>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</si>
  <si>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</si>
  <si>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</si>
  <si>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</si>
  <si>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</si>
  <si>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</si>
  <si>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</si>
  <si>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</si>
  <si>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</si>
  <si>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</si>
  <si>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</si>
  <si>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</si>
  <si>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</si>
  <si>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</si>
  <si>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</si>
  <si>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</si>
  <si>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</si>
  <si>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</si>
  <si>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</si>
  <si>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</si>
  <si>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</si>
  <si>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</si>
  <si>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</si>
  <si>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</si>
  <si>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</si>
  <si>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</si>
  <si>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</si>
  <si>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</si>
  <si>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</si>
  <si>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</si>
  <si>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</si>
  <si>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</si>
  <si>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</si>
  <si>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</si>
  <si>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</si>
  <si>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</si>
  <si>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</si>
  <si>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</si>
  <si>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</si>
  <si>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</si>
  <si>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</si>
  <si>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</si>
  <si>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</si>
  <si>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</si>
  <si>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</si>
  <si>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</si>
  <si>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</si>
  <si>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</si>
  <si>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</si>
  <si>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</si>
  <si>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</si>
  <si>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</si>
  <si>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</si>
  <si>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</si>
  <si>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</si>
  <si>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</si>
  <si>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</si>
  <si>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</si>
  <si>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</si>
  <si>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</si>
  <si>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</si>
  <si>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</si>
  <si>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</si>
  <si>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</si>
  <si>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</si>
  <si>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</si>
  <si>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</si>
  <si>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</si>
  <si>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</si>
  <si>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</si>
  <si>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</si>
  <si>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</si>
  <si>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</si>
  <si>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</si>
  <si>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</si>
  <si>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</si>
  <si>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</si>
  <si>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</si>
  <si>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</si>
  <si>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</si>
  <si>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</si>
  <si>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</si>
  <si>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</si>
  <si>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</si>
  <si>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</si>
  <si>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</si>
  <si>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</si>
  <si>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</si>
  <si>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</si>
  <si>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</si>
  <si>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</si>
  <si>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</si>
  <si>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</si>
  <si>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</si>
  <si>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</si>
  <si>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</si>
  <si>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</si>
  <si>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</si>
  <si>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</si>
  <si>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</si>
  <si>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</si>
  <si>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</si>
  <si>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</si>
  <si>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</si>
  <si>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</si>
  <si>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</si>
  <si>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</si>
  <si>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</si>
  <si>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</si>
  <si>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</si>
  <si>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</si>
  <si>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</si>
  <si>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</si>
  <si>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</si>
  <si>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</si>
  <si>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</si>
  <si>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</si>
  <si>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</si>
  <si>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</si>
  <si>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</si>
  <si>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</si>
  <si>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</si>
  <si>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</si>
  <si>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</si>
  <si>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</si>
  <si>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</si>
  <si>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</si>
  <si>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</si>
  <si>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</si>
  <si>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</si>
  <si>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</si>
  <si>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</si>
  <si>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</si>
  <si>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</si>
  <si>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</si>
  <si>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</si>
  <si>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</si>
  <si>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</si>
  <si>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</si>
  <si>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</si>
  <si>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</si>
  <si>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</si>
  <si>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</si>
  <si>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</si>
  <si>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</si>
  <si>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</si>
  <si>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</si>
  <si>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</si>
  <si>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</si>
  <si>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</si>
  <si>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</si>
  <si>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</si>
  <si>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</si>
  <si>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</si>
  <si>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</si>
  <si>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</si>
  <si>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</si>
  <si>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</si>
  <si>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</si>
  <si>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</si>
  <si>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</si>
  <si>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</si>
  <si>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</si>
  <si>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</si>
  <si>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</si>
  <si>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</si>
  <si>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</si>
  <si>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</si>
  <si>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</si>
  <si>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</si>
  <si>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</si>
  <si>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</si>
  <si>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</si>
  <si>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</si>
  <si>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</si>
  <si>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</si>
  <si>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</si>
  <si>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</si>
  <si>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</si>
  <si>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</si>
  <si>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</si>
  <si>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</si>
  <si>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</si>
  <si>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</si>
  <si>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</si>
  <si>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</si>
  <si>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</si>
  <si>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</si>
  <si>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</si>
  <si>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</si>
  <si>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</si>
  <si>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</si>
  <si>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</si>
  <si>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</si>
  <si>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</si>
  <si>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</si>
  <si>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</si>
  <si>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</si>
  <si>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</si>
  <si>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</si>
  <si>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</si>
  <si>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</si>
  <si>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</si>
  <si>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</si>
  <si>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</si>
  <si>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</si>
  <si>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</si>
  <si>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</si>
  <si>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</si>
  <si>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</si>
  <si>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</si>
  <si>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</si>
  <si>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</si>
  <si>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</si>
  <si>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</si>
  <si>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</si>
  <si>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</si>
  <si>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</si>
  <si>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</si>
  <si>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</si>
  <si>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</si>
  <si>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</si>
  <si>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</si>
  <si>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</si>
  <si>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</si>
  <si>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</si>
  <si>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</si>
  <si>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</si>
  <si>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</si>
  <si>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</si>
  <si>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</si>
  <si>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</si>
  <si>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</si>
  <si>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</si>
  <si>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</si>
  <si>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</si>
  <si>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</si>
  <si>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</si>
  <si>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</si>
  <si>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</si>
  <si>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</si>
  <si>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</si>
  <si>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</si>
  <si>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</si>
  <si>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</si>
  <si>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</si>
  <si>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</si>
  <si>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</si>
  <si>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</si>
  <si>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</si>
  <si>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</si>
  <si>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</si>
  <si>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</si>
  <si>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</si>
  <si>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</si>
  <si>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</si>
  <si>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</si>
  <si>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</si>
  <si>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</si>
  <si>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</si>
  <si>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</si>
  <si>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</si>
  <si>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</si>
  <si>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</si>
  <si>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</si>
  <si>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</si>
  <si>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</si>
  <si>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</si>
  <si>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</si>
  <si>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</si>
  <si>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</si>
  <si>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</si>
  <si>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</si>
  <si>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</si>
  <si>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</si>
  <si>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</si>
  <si>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</si>
  <si>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</si>
  <si>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</si>
  <si>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</si>
  <si>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</si>
  <si>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</si>
  <si>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</si>
  <si>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</si>
  <si>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</si>
  <si>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</si>
  <si>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</si>
  <si>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</si>
  <si>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</si>
  <si>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</si>
  <si>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</si>
  <si>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</si>
  <si>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</si>
  <si>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</si>
  <si>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</si>
  <si>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</si>
  <si>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</si>
  <si>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</si>
  <si>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</si>
  <si>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</si>
  <si>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</si>
  <si>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</si>
  <si>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</si>
  <si>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</si>
  <si>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</si>
  <si>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</si>
  <si>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</si>
  <si>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</si>
  <si>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</si>
  <si>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</si>
  <si>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</si>
  <si>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</si>
  <si>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</si>
  <si>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</si>
  <si>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</si>
  <si>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</si>
  <si>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</si>
  <si>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</si>
  <si>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</si>
  <si>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</si>
  <si>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</si>
  <si>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</si>
  <si>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</si>
  <si>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</si>
  <si>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</si>
  <si>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</si>
  <si>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</si>
  <si>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</si>
  <si>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</si>
  <si>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</si>
  <si>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</si>
  <si>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</si>
  <si>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</si>
  <si>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</si>
  <si>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</si>
  <si>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</si>
  <si>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</si>
  <si>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</si>
  <si>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</si>
  <si>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</si>
  <si>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</si>
  <si>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</si>
  <si>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</si>
  <si>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</si>
  <si>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</si>
  <si>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</si>
  <si>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</si>
  <si>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</si>
  <si>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</si>
  <si>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</si>
  <si>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</si>
  <si>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</si>
  <si>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</si>
  <si>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</si>
  <si>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</si>
  <si>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</si>
  <si>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</si>
  <si>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</si>
  <si>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</si>
  <si>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</si>
  <si>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</si>
  <si>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</si>
  <si>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</si>
  <si>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</si>
  <si>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</si>
  <si>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</si>
  <si>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</si>
  <si>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</si>
  <si>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</si>
  <si>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</si>
  <si>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</si>
  <si>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</si>
  <si>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</si>
  <si>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</si>
  <si>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</si>
  <si>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</si>
  <si>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</si>
  <si>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</si>
  <si>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</si>
  <si>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</si>
  <si>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</si>
  <si>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</si>
  <si>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</si>
  <si>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</si>
  <si>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</si>
  <si>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</si>
  <si>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</si>
  <si>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</si>
  <si>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</si>
  <si>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</si>
  <si>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</si>
  <si>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</si>
  <si>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</si>
  <si>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</si>
  <si>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</si>
  <si>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</si>
  <si>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</si>
  <si>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</si>
  <si>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</si>
  <si>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</si>
  <si>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</si>
  <si>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</si>
  <si>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</si>
  <si>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</si>
  <si>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</si>
  <si>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</si>
  <si>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</si>
  <si>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</si>
  <si>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</si>
  <si>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</si>
  <si>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</si>
  <si>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</si>
  <si>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</si>
  <si>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</si>
  <si>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</si>
  <si>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</si>
  <si>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</si>
  <si>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</si>
  <si>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</si>
  <si>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</si>
  <si>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</si>
  <si>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</si>
  <si>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</si>
  <si>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</si>
  <si>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</si>
  <si>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</si>
  <si>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</si>
  <si>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</si>
  <si>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</si>
  <si>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</si>
  <si>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</si>
  <si>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</si>
  <si>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</si>
  <si>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</si>
  <si>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</si>
  <si>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</si>
  <si>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</si>
  <si>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</si>
  <si>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</si>
  <si>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</si>
  <si>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</si>
  <si>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</si>
  <si>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</si>
  <si>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</si>
  <si>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</si>
  <si>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</si>
  <si>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</si>
  <si>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</si>
  <si>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</si>
  <si>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</si>
  <si>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</si>
  <si>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</si>
  <si>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</si>
  <si>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</si>
  <si>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</si>
  <si>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</si>
  <si>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</si>
  <si>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</si>
  <si>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</si>
  <si>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</si>
  <si>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</si>
  <si>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</si>
  <si>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</si>
  <si>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</si>
  <si>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</si>
  <si>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</si>
  <si>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</si>
  <si>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</si>
  <si>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</si>
  <si>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</si>
  <si>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</si>
  <si>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</si>
  <si>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</si>
  <si>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</si>
  <si>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</si>
  <si>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</si>
  <si>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</si>
  <si>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</si>
  <si>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</si>
  <si>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</si>
  <si>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</si>
  <si>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</si>
  <si>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</si>
  <si>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</si>
  <si>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</si>
  <si>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</si>
  <si>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</si>
  <si>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</si>
  <si>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</si>
  <si>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</si>
  <si>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</si>
  <si>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</si>
  <si>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</si>
  <si>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</si>
  <si>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</si>
  <si>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</si>
  <si>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</si>
  <si>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</si>
  <si>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</si>
  <si>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</si>
  <si>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</si>
  <si>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</si>
  <si>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</si>
  <si>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</si>
  <si>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</si>
  <si>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</si>
  <si>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</si>
  <si>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</si>
  <si>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</si>
  <si>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</si>
  <si>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</si>
  <si>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</si>
  <si>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</si>
  <si>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</si>
  <si>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</si>
  <si>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</si>
  <si>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</si>
  <si>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</si>
  <si>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</si>
  <si>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</si>
  <si>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</si>
  <si>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</si>
  <si>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</si>
  <si>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</si>
  <si>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</si>
  <si>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</si>
  <si>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</si>
  <si>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</si>
  <si>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</si>
  <si>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</si>
  <si>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</si>
  <si>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</si>
  <si>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</si>
  <si>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</si>
  <si>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</si>
  <si>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</si>
  <si>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</si>
  <si>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</si>
  <si>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</si>
  <si>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</si>
  <si>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</si>
  <si>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</si>
  <si>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</si>
  <si>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</si>
  <si>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</si>
  <si>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</si>
  <si>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</si>
  <si>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</si>
  <si>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</si>
  <si>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</si>
  <si>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</si>
  <si>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</si>
  <si>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</si>
  <si>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</si>
  <si>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</si>
  <si>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</si>
  <si>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</si>
  <si>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</si>
  <si>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</si>
  <si>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</si>
  <si>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</si>
  <si>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</si>
  <si>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</si>
  <si>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</si>
  <si>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</si>
  <si>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</si>
  <si>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</si>
  <si>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</si>
  <si>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</si>
  <si>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</si>
  <si>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</si>
  <si>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</si>
  <si>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</si>
  <si>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</si>
  <si>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</si>
  <si>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</si>
  <si>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</si>
  <si>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</si>
  <si>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</si>
  <si>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</si>
  <si>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</si>
  <si>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</si>
  <si>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</si>
  <si>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</si>
  <si>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</si>
  <si>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</si>
  <si>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</si>
  <si>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</si>
  <si>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</si>
  <si>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</si>
  <si>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</si>
  <si>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</si>
  <si>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</si>
  <si>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</si>
  <si>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</si>
  <si>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</si>
  <si>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</si>
  <si>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</si>
  <si>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</si>
  <si>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</si>
  <si>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</si>
  <si>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</si>
  <si>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</si>
  <si>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</si>
  <si>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</si>
  <si>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</si>
  <si>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</si>
  <si>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</si>
  <si>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</si>
  <si>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</si>
  <si>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</si>
  <si>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</si>
  <si>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</si>
  <si>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</si>
  <si>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</si>
  <si>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</si>
  <si>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</si>
  <si>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</si>
  <si>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</si>
  <si>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</si>
  <si>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</si>
  <si>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</si>
  <si>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</si>
  <si>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</si>
  <si>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</si>
  <si>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</si>
  <si>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</si>
  <si>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</si>
  <si>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</si>
  <si>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</si>
  <si>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</si>
  <si>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</si>
  <si>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</si>
  <si>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</si>
  <si>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</si>
  <si>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</si>
  <si>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</si>
  <si>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</si>
  <si>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</si>
  <si>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</si>
  <si>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</si>
  <si>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</si>
  <si>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</si>
  <si>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</si>
  <si>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</si>
  <si>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</si>
  <si>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</si>
  <si>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</si>
  <si>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</si>
  <si>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</si>
  <si>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</si>
  <si>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</si>
  <si>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</si>
  <si>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</si>
  <si>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</si>
  <si>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</si>
  <si>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</si>
  <si>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</si>
  <si>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</si>
  <si>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</si>
  <si>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</si>
  <si>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</si>
  <si>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</si>
  <si>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</si>
  <si>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</si>
  <si>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</si>
  <si>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</si>
  <si>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</si>
  <si>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</si>
  <si>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</si>
  <si>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</si>
  <si>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</si>
  <si>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</si>
  <si>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</si>
  <si>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</si>
  <si>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</si>
  <si>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</si>
  <si>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</si>
  <si>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</si>
  <si>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</si>
  <si>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</si>
  <si>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</si>
  <si>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</si>
  <si>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</si>
  <si>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</si>
  <si>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</si>
  <si>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</si>
  <si>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</si>
  <si>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</si>
  <si>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</si>
  <si>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</si>
  <si>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</si>
  <si>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</si>
  <si>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</si>
  <si>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</si>
  <si>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</si>
  <si>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</si>
  <si>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</si>
  <si>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</si>
  <si>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</si>
  <si>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</si>
  <si>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</si>
  <si>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</si>
  <si>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</si>
  <si>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</si>
  <si>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</si>
  <si>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</si>
  <si>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</si>
  <si>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</si>
  <si>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</si>
  <si>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</si>
  <si>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</si>
  <si>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</si>
  <si>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</si>
  <si>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</si>
  <si>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</si>
  <si>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</si>
  <si>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</si>
  <si>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</si>
  <si>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</si>
  <si>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</si>
  <si>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</si>
  <si>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</si>
  <si>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</si>
  <si>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</si>
  <si>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</si>
  <si>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</si>
  <si>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</si>
  <si>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</si>
  <si>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</si>
  <si>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</si>
  <si>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</si>
  <si>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</si>
  <si>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</si>
  <si>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</si>
  <si>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</si>
  <si>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</si>
  <si>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</si>
  <si>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</si>
  <si>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</si>
  <si>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</si>
  <si>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</si>
  <si>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</si>
  <si>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</si>
  <si>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</si>
  <si>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</si>
  <si>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</si>
  <si>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</si>
  <si>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</si>
  <si>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</si>
  <si>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</si>
  <si>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</si>
  <si>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</si>
  <si>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</si>
  <si>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</si>
  <si>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</si>
  <si>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</si>
  <si>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</si>
  <si>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</si>
  <si>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</si>
  <si>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</si>
  <si>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</si>
  <si>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</si>
  <si>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</si>
  <si>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</si>
  <si>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</si>
  <si>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</si>
  <si>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</si>
  <si>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</si>
  <si>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</si>
  <si>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</si>
  <si>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</si>
  <si>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</si>
  <si>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</si>
  <si>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</si>
  <si>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</si>
  <si>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</si>
  <si>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</si>
  <si>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</si>
  <si>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</si>
  <si>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</si>
  <si>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</si>
  <si>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</si>
  <si>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</si>
  <si>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</si>
  <si>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</si>
  <si>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</si>
  <si>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</si>
  <si>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</si>
  <si>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</si>
  <si>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</si>
  <si>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</si>
  <si>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</si>
  <si>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</si>
  <si>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</si>
  <si>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</si>
  <si>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</si>
  <si>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</si>
  <si>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</si>
  <si>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</si>
  <si>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</si>
  <si>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</si>
  <si>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</si>
  <si>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</si>
  <si>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</si>
  <si>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</si>
  <si>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</si>
  <si>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</si>
  <si>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</si>
  <si>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</si>
  <si>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</si>
  <si>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</si>
  <si>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</si>
  <si>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</si>
  <si>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</si>
  <si>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</si>
  <si>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</si>
  <si>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</si>
  <si>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</si>
  <si>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</si>
  <si>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</si>
  <si>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</si>
  <si>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</si>
  <si>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</si>
  <si>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</si>
  <si>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</si>
  <si>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</si>
  <si>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</si>
  <si>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</si>
  <si>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</si>
  <si>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</si>
  <si>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</si>
  <si>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</si>
  <si>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</si>
  <si>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</si>
  <si>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</si>
  <si>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</si>
  <si>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</si>
  <si>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</si>
  <si>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</si>
  <si>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</si>
  <si>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</si>
  <si>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</si>
  <si>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</si>
  <si>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</si>
  <si>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</si>
  <si>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</si>
  <si>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</si>
  <si>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</si>
  <si>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</si>
  <si>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</si>
  <si>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</si>
  <si>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</si>
  <si>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</si>
  <si>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</si>
  <si>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</si>
  <si>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</si>
  <si>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</si>
  <si>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</si>
  <si>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</si>
  <si>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</si>
  <si>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</si>
  <si>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</si>
  <si>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</si>
  <si>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</si>
  <si>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</si>
  <si>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</si>
  <si>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</si>
  <si>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</si>
  <si>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</si>
  <si>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</si>
  <si>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</si>
  <si>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</si>
  <si>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</si>
  <si>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</si>
  <si>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</si>
  <si>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</si>
  <si>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</si>
  <si>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</si>
  <si>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</si>
  <si>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</si>
  <si>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</si>
  <si>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</si>
  <si>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</si>
  <si>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</si>
  <si>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</si>
  <si>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</si>
  <si>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</si>
  <si>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</si>
  <si>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</si>
  <si>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</si>
  <si>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</si>
  <si>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</si>
  <si>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</si>
  <si>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</si>
  <si>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</si>
  <si>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</si>
  <si>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</si>
  <si>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</si>
  <si>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</si>
  <si>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</si>
  <si>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</si>
  <si>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</si>
  <si>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</si>
  <si>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</si>
  <si>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</si>
  <si>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</si>
  <si>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</si>
  <si>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</si>
  <si>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</si>
  <si>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</si>
  <si>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</si>
  <si>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</si>
  <si>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</si>
  <si>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</si>
  <si>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</si>
  <si>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</si>
  <si>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</si>
  <si>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</si>
  <si>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</si>
  <si>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</si>
  <si>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</si>
  <si>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</si>
  <si>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</si>
  <si>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</si>
  <si>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</si>
  <si>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</si>
  <si>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</si>
  <si>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</si>
  <si>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</si>
  <si>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</si>
  <si>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</si>
  <si>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</si>
  <si>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</si>
  <si>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</si>
  <si>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</si>
  <si>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</si>
  <si>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</si>
  <si>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</si>
  <si>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</si>
  <si>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</si>
  <si>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</si>
  <si>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</si>
  <si>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</si>
  <si>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</si>
  <si>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</si>
  <si>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</si>
  <si>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</si>
  <si>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</si>
  <si>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</si>
  <si>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</si>
  <si>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</si>
  <si>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</si>
  <si>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</si>
  <si>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</si>
  <si>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</si>
  <si>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</si>
  <si>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</si>
  <si>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</si>
  <si>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</si>
  <si>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</si>
  <si>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</si>
  <si>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</si>
  <si>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</si>
  <si>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</si>
  <si>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</si>
  <si>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</si>
  <si>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</si>
  <si>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</si>
  <si>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</si>
  <si>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</si>
  <si>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</si>
  <si>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</si>
  <si>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</si>
  <si>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</si>
  <si>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</si>
  <si>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</si>
  <si>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</si>
  <si>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</si>
  <si>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</si>
  <si>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</si>
  <si>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</si>
  <si>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</si>
  <si>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</si>
  <si>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</si>
  <si>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</si>
  <si>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</si>
  <si>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</si>
  <si>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</si>
  <si>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</si>
  <si>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</si>
  <si>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</si>
  <si>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</si>
  <si>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</si>
  <si>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</si>
  <si>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</si>
  <si>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</si>
  <si>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</si>
  <si>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</si>
  <si>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</si>
  <si>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</si>
  <si>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</si>
  <si>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</si>
  <si>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</si>
  <si>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</si>
  <si>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</si>
  <si>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</si>
  <si>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</si>
  <si>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</si>
  <si>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</si>
  <si>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</si>
  <si>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</si>
  <si>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</si>
  <si>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</si>
  <si>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</si>
  <si>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</si>
  <si>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</si>
  <si>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</si>
  <si>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</si>
  <si>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</si>
  <si>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</si>
  <si>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</si>
  <si>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</si>
  <si>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</si>
  <si>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</si>
  <si>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</si>
  <si>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</si>
  <si>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</si>
  <si>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</si>
  <si>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</si>
  <si>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</si>
  <si>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</si>
  <si>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</si>
  <si>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</si>
  <si>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</si>
  <si>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</si>
  <si>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</si>
  <si>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</si>
  <si>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</si>
  <si>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</si>
  <si>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</si>
  <si>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</si>
  <si>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</si>
  <si>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</si>
  <si>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</si>
  <si>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</si>
  <si>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</si>
  <si>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</si>
  <si>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</si>
  <si>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</si>
  <si>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</si>
  <si>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</si>
  <si>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</si>
  <si>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</si>
  <si>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</si>
  <si>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</si>
  <si>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</si>
  <si>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</si>
  <si>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</si>
  <si>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</si>
  <si>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</si>
  <si>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</si>
  <si>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</si>
  <si>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</si>
  <si>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</si>
  <si>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</si>
  <si>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</si>
  <si>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</si>
  <si>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</si>
  <si>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</si>
  <si>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</si>
  <si>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</si>
  <si>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</si>
  <si>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</si>
  <si>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</si>
  <si>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</si>
  <si>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</si>
  <si>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</si>
  <si>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</si>
  <si>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</si>
  <si>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</si>
  <si>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</si>
  <si>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</si>
  <si>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</si>
  <si>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</si>
  <si>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</si>
  <si>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</si>
  <si>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</si>
  <si>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</si>
  <si>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</si>
  <si>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</si>
  <si>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</si>
  <si>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</si>
  <si>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</si>
  <si>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</si>
  <si>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</si>
  <si>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</si>
  <si>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</si>
  <si>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</si>
  <si>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</si>
  <si>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</si>
  <si>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</si>
  <si>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</si>
  <si>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</si>
  <si>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</si>
  <si>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</si>
  <si>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</si>
  <si>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</si>
  <si>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</si>
  <si>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</si>
  <si>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</si>
  <si>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</si>
  <si>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</si>
  <si>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</si>
  <si>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</si>
  <si>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</si>
  <si>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</si>
  <si>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</si>
  <si>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</si>
  <si>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</si>
  <si>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</si>
  <si>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</si>
  <si>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</si>
  <si>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</si>
  <si>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</si>
  <si>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</si>
  <si>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</si>
  <si>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</si>
  <si>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</si>
  <si>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</si>
  <si>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</si>
  <si>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</si>
  <si>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</si>
  <si>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</si>
  <si>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</si>
  <si>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</si>
  <si>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</si>
  <si>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</si>
  <si>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</si>
  <si>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</si>
  <si>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</si>
  <si>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</si>
  <si>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</si>
  <si>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</si>
  <si>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</si>
  <si>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</si>
  <si>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</si>
  <si>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</si>
  <si>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</si>
  <si>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</si>
  <si>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</si>
  <si>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</si>
  <si>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</si>
  <si>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</si>
  <si>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</si>
  <si>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</si>
  <si>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</si>
  <si>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</si>
  <si>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</si>
  <si>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</si>
  <si>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</si>
  <si>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</si>
  <si>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</si>
  <si>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</si>
  <si>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</si>
  <si>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</si>
  <si>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</si>
  <si>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</si>
  <si>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</si>
  <si>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</si>
  <si>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</si>
  <si>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</si>
  <si>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</si>
  <si>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</si>
  <si>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</si>
  <si>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</si>
  <si>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</si>
  <si>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</si>
  <si>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</si>
  <si>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</si>
  <si>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</si>
  <si>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</si>
  <si>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</si>
  <si>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</si>
  <si>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</si>
  <si>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</si>
  <si>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</si>
  <si>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</si>
  <si>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</si>
  <si>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</si>
  <si>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</si>
  <si>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</si>
  <si>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</si>
  <si>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</si>
  <si>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</si>
  <si>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</si>
  <si>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</si>
  <si>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</si>
  <si>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</si>
  <si>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</si>
  <si>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</si>
  <si>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</si>
  <si>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</si>
  <si>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</si>
  <si>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</si>
  <si>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</si>
  <si>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</si>
  <si>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</si>
  <si>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</si>
  <si>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</si>
  <si>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</si>
  <si>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</si>
  <si>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</si>
  <si>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</si>
  <si>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</si>
  <si>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</si>
  <si>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</si>
  <si>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</si>
  <si>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</si>
  <si>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</si>
  <si>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</si>
  <si>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</si>
  <si>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</si>
  <si>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</si>
  <si>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</si>
  <si>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</si>
  <si>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</si>
  <si>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</si>
  <si>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</si>
  <si>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</si>
  <si>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</si>
  <si>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</si>
  <si>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</si>
  <si>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</si>
  <si>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</si>
  <si>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</si>
  <si>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</si>
  <si>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</si>
  <si>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</si>
  <si>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</si>
  <si>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</si>
  <si>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</si>
  <si>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</si>
  <si>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</si>
  <si>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</si>
  <si>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</si>
  <si>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</si>
  <si>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</si>
  <si>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</si>
  <si>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</si>
  <si>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</si>
  <si>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</si>
  <si>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</si>
  <si>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</si>
  <si>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</si>
  <si>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</si>
  <si>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</si>
  <si>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</si>
  <si>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</si>
  <si>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</si>
  <si>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</si>
  <si>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</si>
  <si>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</si>
  <si>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</si>
  <si>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</si>
  <si>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</si>
  <si>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</si>
  <si>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</si>
  <si>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</si>
  <si>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</si>
  <si>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</si>
  <si>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</si>
  <si>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</si>
  <si>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</si>
  <si>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</si>
  <si>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</si>
  <si>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</si>
  <si>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</si>
  <si>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</si>
  <si>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</si>
  <si>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</si>
  <si>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</si>
  <si>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</si>
  <si>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</si>
  <si>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</si>
  <si>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</si>
  <si>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</si>
  <si>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</si>
  <si>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</si>
  <si>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</si>
  <si>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</si>
  <si>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</si>
  <si>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</si>
  <si>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</si>
  <si>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</si>
  <si>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</si>
  <si>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</si>
  <si>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</si>
  <si>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</si>
  <si>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</si>
  <si>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</si>
  <si>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</si>
  <si>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</si>
  <si>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</si>
  <si>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</si>
  <si>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</si>
  <si>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</si>
  <si>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</si>
  <si>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</si>
  <si>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</si>
  <si>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</si>
  <si>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</si>
  <si>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</si>
  <si>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</si>
  <si>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</si>
  <si>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</si>
  <si>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</si>
  <si>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</si>
  <si>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</si>
  <si>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</si>
  <si>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</si>
  <si>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</si>
  <si>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</si>
  <si>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</si>
  <si>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</si>
  <si>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</si>
  <si>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</si>
  <si>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</si>
  <si>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</si>
  <si>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</si>
  <si>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</si>
  <si>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</si>
  <si>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</si>
  <si>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</si>
  <si>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</si>
  <si>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</si>
  <si>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</si>
  <si>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</si>
  <si>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</si>
  <si>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</si>
  <si>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</si>
  <si>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</si>
  <si>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</si>
  <si>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</si>
  <si>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</si>
  <si>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</si>
  <si>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</si>
  <si>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</si>
  <si>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</si>
  <si>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</si>
  <si>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</si>
  <si>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</si>
  <si>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</si>
  <si>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</si>
  <si>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</si>
  <si>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</si>
  <si>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</si>
  <si>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</si>
  <si>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</si>
  <si>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</si>
  <si>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</si>
  <si>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</si>
  <si>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</si>
  <si>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</si>
  <si>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</si>
  <si>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</si>
  <si>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</si>
  <si>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</si>
  <si>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</si>
  <si>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</si>
  <si>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</si>
  <si>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</si>
  <si>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</si>
  <si>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</si>
  <si>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</si>
  <si>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</si>
  <si>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</si>
  <si>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</si>
  <si>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</si>
  <si>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</si>
  <si>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</si>
  <si>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</si>
  <si>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</si>
  <si>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</si>
  <si>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</si>
  <si>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</si>
  <si>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</si>
  <si>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</si>
  <si>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</si>
  <si>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</si>
  <si>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</si>
  <si>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</si>
  <si>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</si>
  <si>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</si>
  <si>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</si>
  <si>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</si>
  <si>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</si>
  <si>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</si>
  <si>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</si>
  <si>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</si>
  <si>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</si>
  <si>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</si>
  <si>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</si>
  <si>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</si>
  <si>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</si>
  <si>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</si>
  <si>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</si>
  <si>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</si>
  <si>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</si>
  <si>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</si>
  <si>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</si>
  <si>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</si>
  <si>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</si>
  <si>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</si>
  <si>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</si>
  <si>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</si>
  <si>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</si>
  <si>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</si>
  <si>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</si>
  <si>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</si>
  <si>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</si>
  <si>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</si>
  <si>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</si>
  <si>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</si>
  <si>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</si>
  <si>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</si>
  <si>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</si>
  <si>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</si>
  <si>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</si>
  <si>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</si>
  <si>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</si>
  <si>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</si>
  <si>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</si>
  <si>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</si>
  <si>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</si>
  <si>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</si>
  <si>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</si>
  <si>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</si>
  <si>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</si>
  <si>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</si>
  <si>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</si>
  <si>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</si>
  <si>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</si>
  <si>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</si>
  <si>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</si>
  <si>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</si>
  <si>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</si>
  <si>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</si>
  <si>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</si>
  <si>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</si>
  <si>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</si>
  <si>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</si>
  <si>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</si>
  <si>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</si>
  <si>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</si>
  <si>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</si>
  <si>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</si>
  <si>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</si>
  <si>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</si>
  <si>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</si>
  <si>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</si>
  <si>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</si>
  <si>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</si>
  <si>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</si>
  <si>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</si>
  <si>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</si>
  <si>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</si>
  <si>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</si>
  <si>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</si>
  <si>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</si>
  <si>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</si>
  <si>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</si>
  <si>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</si>
  <si>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</si>
  <si>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</si>
  <si>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</si>
  <si>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</si>
  <si>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</si>
  <si>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</si>
  <si>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</si>
  <si>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</si>
  <si>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</si>
  <si>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</si>
  <si>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</si>
  <si>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</si>
  <si>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</si>
  <si>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</si>
  <si>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</si>
  <si>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</si>
  <si>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</si>
  <si>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</si>
  <si>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</si>
  <si>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</si>
  <si>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</si>
  <si>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</si>
  <si>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</si>
  <si>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</si>
  <si>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</si>
  <si>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</si>
  <si>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</si>
  <si>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</si>
  <si>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</si>
  <si>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</si>
  <si>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</si>
  <si>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</si>
  <si>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</si>
  <si>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</si>
  <si>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</si>
  <si>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</si>
  <si>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</si>
  <si>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</si>
  <si>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</si>
  <si>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</si>
  <si>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</si>
  <si>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</si>
  <si>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</si>
  <si>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</si>
  <si>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</si>
  <si>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</si>
  <si>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</si>
  <si>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</si>
  <si>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</si>
  <si>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</si>
  <si>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</si>
  <si>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</si>
  <si>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</si>
  <si>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</si>
  <si>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</si>
  <si>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</si>
  <si>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</si>
  <si>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</si>
  <si>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</si>
  <si>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</si>
  <si>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</si>
  <si>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</si>
  <si>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</si>
  <si>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</si>
  <si>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</si>
  <si>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</si>
  <si>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</si>
  <si>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</si>
  <si>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</si>
  <si>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</si>
  <si>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</si>
  <si>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</si>
  <si>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</si>
  <si>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</si>
  <si>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</si>
  <si>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</si>
  <si>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</si>
  <si>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</si>
  <si>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</si>
  <si>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</si>
  <si>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</si>
  <si>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</si>
  <si>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</si>
  <si>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</si>
  <si>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</si>
  <si>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</si>
  <si>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</si>
  <si>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</si>
  <si>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</si>
  <si>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</si>
  <si>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</si>
  <si>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</si>
  <si>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</si>
  <si>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</si>
  <si>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</si>
  <si>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</si>
  <si>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</si>
  <si>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</si>
  <si>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</si>
  <si>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</si>
  <si>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</si>
  <si>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</si>
  <si>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</si>
  <si>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</si>
  <si>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</si>
  <si>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</si>
  <si>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</si>
  <si>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</si>
  <si>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</si>
  <si>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</si>
  <si>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</si>
  <si>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</si>
  <si>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</si>
  <si>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</si>
  <si>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</si>
  <si>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</si>
  <si>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</si>
  <si>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</si>
  <si>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</si>
  <si>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</si>
  <si>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</si>
  <si>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</si>
  <si>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</si>
  <si>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</si>
  <si>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</si>
  <si>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</si>
  <si>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</si>
  <si>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</si>
  <si>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</si>
  <si>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</si>
  <si>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</si>
  <si>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</si>
  <si>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</si>
  <si>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</si>
  <si>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</si>
  <si>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</si>
  <si>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</si>
  <si>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</si>
  <si>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</si>
  <si>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</si>
  <si>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</si>
  <si>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</si>
  <si>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</si>
  <si>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</si>
  <si>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</si>
  <si>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</si>
  <si>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</si>
  <si>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</si>
  <si>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</si>
  <si>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</si>
  <si>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</si>
  <si>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</si>
  <si>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</si>
  <si>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</si>
  <si>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</si>
  <si>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</si>
  <si>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</si>
  <si>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</si>
  <si>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</si>
  <si>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</si>
  <si>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</si>
  <si>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</si>
  <si>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</si>
  <si>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</si>
  <si>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</si>
  <si>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</si>
  <si>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</si>
  <si>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</si>
  <si>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</si>
  <si>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</si>
  <si>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</si>
  <si>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</si>
  <si>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</si>
  <si>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</si>
  <si>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</si>
  <si>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</si>
  <si>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</si>
  <si>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</si>
  <si>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</si>
  <si>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</si>
  <si>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</si>
  <si>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</si>
  <si>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</si>
  <si>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</si>
  <si>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</si>
  <si>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</si>
  <si>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</si>
  <si>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</si>
  <si>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</si>
  <si>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</si>
  <si>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</si>
  <si>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</si>
  <si>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</si>
  <si>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</si>
  <si>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</si>
  <si>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</si>
  <si>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</si>
  <si>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</si>
  <si>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</si>
  <si>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</si>
  <si>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</si>
  <si>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</si>
  <si>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</si>
  <si>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</si>
  <si>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</si>
  <si>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</si>
  <si>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</si>
  <si>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</si>
  <si>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</si>
  <si>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</si>
  <si>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</si>
  <si>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</si>
  <si>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</si>
  <si>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</si>
  <si>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</si>
  <si>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</si>
  <si>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</si>
  <si>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</si>
  <si>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</si>
  <si>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</si>
  <si>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</si>
  <si>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</si>
  <si>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</si>
  <si>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</si>
  <si>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</si>
  <si>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</si>
  <si>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</si>
  <si>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</si>
  <si>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</si>
  <si>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</si>
  <si>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</si>
  <si>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</si>
  <si>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</si>
  <si>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</si>
  <si>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</si>
  <si>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</si>
  <si>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</si>
  <si>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</si>
  <si>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</si>
  <si>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</si>
  <si>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</si>
  <si>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</si>
  <si>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</si>
  <si>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</si>
  <si>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</si>
  <si>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</si>
  <si>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</si>
  <si>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</si>
  <si>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</si>
  <si>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</si>
  <si>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</si>
  <si>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</si>
  <si>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</si>
  <si>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</si>
  <si>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</si>
  <si>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</si>
  <si>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</si>
  <si>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</si>
  <si>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</si>
  <si>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</si>
  <si>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</si>
  <si>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</si>
  <si>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</si>
  <si>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</si>
  <si>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</si>
  <si>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</si>
  <si>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</si>
  <si>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</si>
  <si>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</si>
  <si>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</si>
  <si>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</si>
  <si>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</si>
  <si>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</si>
  <si>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</si>
  <si>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</si>
  <si>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</si>
  <si>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</si>
  <si>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</si>
  <si>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</si>
  <si>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</si>
  <si>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</si>
  <si>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</si>
  <si>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</si>
  <si>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</si>
  <si>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</si>
  <si>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</si>
  <si>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</si>
  <si>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</si>
  <si>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</si>
  <si>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</si>
  <si>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</si>
  <si>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</si>
  <si>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</si>
  <si>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</si>
  <si>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</si>
  <si>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</si>
  <si>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</si>
  <si>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</si>
  <si>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</si>
  <si>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</si>
  <si>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</si>
  <si>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</si>
  <si>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</si>
  <si>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</si>
  <si>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</si>
  <si>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</si>
  <si>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</si>
  <si>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</si>
  <si>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</si>
  <si>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</si>
  <si>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</si>
  <si>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</si>
  <si>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</si>
  <si>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</si>
  <si>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</si>
  <si>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</si>
  <si>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</si>
  <si>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</si>
  <si>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</si>
  <si>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</si>
  <si>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</si>
  <si>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</si>
  <si>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</si>
  <si>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</si>
  <si>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</si>
  <si>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</si>
  <si>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</si>
  <si>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</si>
  <si>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</si>
  <si>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</si>
  <si>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</si>
  <si>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</si>
  <si>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</si>
  <si>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</si>
  <si>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</si>
  <si>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</si>
  <si>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</si>
  <si>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</si>
  <si>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</si>
  <si>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</si>
  <si>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</si>
  <si>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</si>
  <si>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</si>
  <si>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</si>
  <si>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</si>
  <si>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</si>
  <si>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</si>
  <si>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</si>
  <si>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</si>
  <si>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</si>
  <si>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</si>
  <si>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</si>
  <si>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</si>
  <si>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</si>
  <si>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</si>
  <si>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</si>
  <si>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</si>
  <si>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</si>
  <si>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</si>
  <si>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</si>
  <si>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</si>
  <si>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</si>
  <si>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</si>
  <si>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</si>
  <si>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</si>
  <si>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</si>
  <si>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</si>
  <si>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</si>
  <si>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</si>
  <si>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</si>
  <si>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</si>
  <si>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</si>
  <si>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</si>
  <si>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</si>
  <si>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</si>
  <si>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</si>
  <si>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</si>
  <si>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</si>
  <si>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</si>
  <si>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</si>
  <si>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</si>
  <si>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</si>
  <si>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</si>
  <si>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</si>
  <si>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</si>
  <si>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</si>
  <si>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</si>
  <si>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</si>
  <si>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</si>
  <si>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</si>
  <si>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</si>
  <si>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</si>
  <si>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</si>
  <si>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</si>
  <si>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</si>
  <si>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</si>
  <si>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</si>
  <si>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</si>
  <si>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</si>
  <si>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</si>
  <si>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</si>
  <si>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</si>
  <si>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</si>
  <si>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</si>
  <si>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</si>
  <si>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</si>
  <si>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</si>
  <si>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</si>
  <si>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</si>
  <si>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</si>
  <si>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</si>
  <si>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</si>
  <si>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</si>
  <si>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</si>
  <si>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</si>
  <si>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</si>
  <si>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</si>
  <si>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</si>
  <si>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</si>
  <si>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</si>
  <si>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</si>
  <si>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</si>
  <si>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</si>
  <si>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</si>
  <si>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</si>
  <si>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</si>
  <si>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</si>
  <si>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</si>
  <si>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</si>
  <si>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</si>
  <si>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</si>
  <si>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</si>
  <si>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</si>
  <si>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</si>
  <si>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</si>
  <si>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</si>
  <si>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</si>
  <si>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</si>
  <si>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</si>
  <si>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</si>
  <si>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</si>
  <si>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</si>
  <si>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</si>
  <si>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</si>
  <si>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</si>
  <si>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</si>
  <si>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</si>
  <si>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</si>
  <si>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</si>
  <si>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</si>
  <si>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</si>
  <si>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</si>
  <si>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</si>
  <si>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</si>
  <si>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</si>
  <si>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</si>
  <si>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</si>
  <si>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</si>
  <si>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</si>
  <si>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</si>
  <si>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</si>
  <si>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</si>
  <si>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</si>
  <si>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</si>
  <si>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</si>
  <si>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</si>
  <si>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</si>
  <si>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</si>
  <si>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</si>
  <si>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</si>
  <si>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</si>
  <si>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</si>
  <si>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</si>
  <si>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</si>
  <si>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</si>
  <si>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</si>
  <si>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</si>
  <si>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</si>
  <si>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</si>
  <si>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</si>
  <si>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</si>
  <si>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</si>
  <si>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</si>
  <si>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</si>
  <si>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</si>
  <si>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</si>
  <si>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</si>
  <si>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</si>
  <si>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</si>
  <si>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</si>
  <si>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</si>
  <si>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</si>
  <si>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</si>
  <si>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</si>
  <si>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</si>
  <si>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</si>
  <si>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</si>
  <si>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</si>
  <si>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</si>
  <si>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</si>
  <si>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</si>
  <si>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</si>
  <si>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</si>
  <si>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</si>
  <si>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</si>
  <si>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</si>
  <si>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</si>
  <si>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</si>
  <si>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</si>
  <si>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</si>
  <si>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</si>
  <si>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</si>
  <si>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</si>
  <si>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</si>
  <si>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</si>
  <si>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</si>
  <si>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</si>
  <si>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</si>
  <si>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</si>
  <si>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</si>
  <si>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</si>
  <si>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</si>
  <si>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</si>
  <si>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</si>
  <si>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</si>
  <si>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</si>
  <si>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</si>
  <si>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</si>
  <si>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</si>
  <si>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</si>
  <si>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</si>
  <si>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</si>
  <si>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</si>
  <si>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</si>
  <si>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</si>
  <si>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</si>
  <si>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</si>
  <si>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</si>
  <si>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</si>
  <si>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</si>
  <si>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</si>
  <si>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</si>
  <si>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</si>
  <si>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</si>
  <si>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</si>
  <si>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</si>
  <si>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</si>
  <si>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</si>
  <si>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</si>
  <si>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</si>
  <si>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</si>
  <si>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</si>
  <si>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</si>
  <si>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</si>
  <si>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</si>
  <si>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</si>
  <si>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</si>
  <si>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</si>
  <si>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</si>
  <si>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</si>
  <si>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</si>
  <si>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</si>
  <si>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</si>
  <si>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</si>
  <si>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</si>
  <si>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</si>
  <si>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</si>
  <si>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</si>
  <si>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</si>
  <si>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</si>
  <si>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</si>
  <si>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</si>
  <si>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</si>
  <si>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</si>
  <si>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</si>
  <si>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</si>
  <si>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</si>
  <si>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</si>
  <si>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</si>
  <si>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</si>
  <si>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</si>
  <si>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</si>
  <si>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</si>
  <si>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</si>
  <si>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</si>
  <si>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</si>
  <si>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</si>
  <si>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</si>
  <si>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</si>
  <si>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</si>
  <si>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</si>
  <si>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</si>
  <si>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</si>
  <si>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</si>
  <si>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</si>
  <si>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</si>
  <si>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</si>
  <si>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</si>
  <si>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</si>
  <si>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</si>
  <si>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</si>
  <si>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</si>
  <si>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</si>
  <si>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</si>
  <si>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</si>
  <si>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</si>
  <si>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</si>
  <si>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</si>
  <si>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</si>
  <si>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</si>
  <si>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</si>
  <si>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</si>
  <si>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</si>
  <si>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</si>
  <si>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</si>
  <si>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</si>
  <si>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</si>
  <si>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</si>
  <si>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</si>
  <si>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</si>
  <si>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</si>
  <si>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</si>
  <si>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</si>
  <si>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</si>
  <si>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</si>
  <si>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</si>
  <si>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</si>
  <si>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</si>
  <si>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</si>
  <si>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</si>
  <si>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</si>
  <si>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</si>
  <si>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</si>
  <si>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</si>
  <si>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</si>
  <si>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</si>
  <si>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</si>
  <si>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</si>
  <si>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</si>
  <si>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</si>
  <si>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</si>
  <si>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</si>
  <si>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</si>
  <si>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</si>
  <si>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</si>
  <si>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</si>
  <si>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</si>
  <si>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</si>
  <si>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</si>
  <si>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</si>
  <si>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</si>
  <si>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</si>
  <si>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</si>
  <si>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</si>
  <si>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</si>
  <si>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</si>
  <si>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</si>
  <si>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</si>
  <si>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</si>
  <si>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</si>
  <si>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</si>
  <si>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</si>
  <si>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</si>
  <si>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</si>
  <si>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</si>
  <si>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</si>
  <si>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</si>
  <si>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</si>
  <si>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</si>
  <si>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</si>
  <si>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</si>
  <si>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</si>
  <si>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</si>
  <si>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</si>
  <si>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</si>
  <si>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</si>
  <si>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</si>
  <si>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</si>
  <si>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</si>
  <si>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</si>
  <si>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</si>
  <si>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</si>
  <si>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</si>
  <si>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</si>
  <si>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</si>
  <si>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</si>
  <si>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</si>
  <si>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</si>
  <si>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</si>
  <si>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</si>
  <si>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</si>
  <si>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</si>
  <si>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</si>
  <si>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</si>
  <si>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</si>
  <si>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</si>
  <si>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</si>
  <si>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</si>
  <si>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</si>
  <si>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</si>
  <si>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</si>
  <si>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</si>
  <si>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</si>
  <si>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</si>
  <si>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</si>
  <si>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</si>
  <si>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</si>
  <si>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</si>
  <si>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</si>
  <si>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</si>
  <si>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</si>
  <si>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</si>
  <si>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</si>
  <si>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</si>
  <si>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</si>
  <si>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</si>
  <si>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</si>
  <si>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</si>
  <si>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</si>
  <si>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</si>
  <si>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</si>
  <si>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</si>
  <si>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</si>
  <si>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</si>
  <si>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</si>
  <si>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</si>
  <si>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</si>
  <si>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</si>
  <si>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</si>
  <si>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</si>
  <si>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</si>
  <si>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</si>
  <si>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</si>
  <si>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</si>
  <si>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</si>
  <si>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</si>
  <si>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</si>
  <si>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</si>
  <si>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</si>
  <si>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</si>
  <si>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</si>
  <si>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</si>
  <si>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</si>
  <si>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</si>
  <si>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</si>
  <si>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</si>
  <si>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</si>
  <si>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</si>
  <si>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</si>
  <si>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</si>
  <si>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</si>
  <si>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</si>
  <si>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</si>
  <si>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</si>
  <si>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</si>
  <si>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</si>
  <si>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</si>
  <si>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</si>
  <si>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</si>
  <si>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</si>
  <si>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</si>
  <si>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</si>
  <si>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</si>
  <si>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</si>
  <si>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</si>
  <si>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</si>
  <si>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</si>
  <si>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</si>
  <si>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</si>
  <si>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</si>
  <si>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</si>
  <si>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</si>
  <si>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</si>
  <si>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</si>
  <si>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</si>
  <si>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</si>
  <si>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</si>
  <si>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</si>
  <si>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</si>
  <si>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</si>
  <si>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</si>
  <si>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</si>
  <si>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</si>
  <si>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</si>
  <si>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</si>
  <si>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</si>
  <si>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</si>
  <si>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</si>
  <si>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</si>
  <si>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</si>
  <si>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</si>
  <si>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</si>
  <si>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</si>
  <si>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</si>
  <si>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</si>
  <si>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</si>
  <si>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</si>
  <si>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</si>
  <si>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</si>
  <si>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</si>
  <si>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</si>
  <si>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</si>
  <si>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</si>
  <si>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</si>
  <si>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</si>
  <si>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</si>
  <si>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</si>
  <si>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</si>
  <si>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</si>
  <si>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</si>
  <si>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</si>
  <si>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</si>
  <si>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</si>
  <si>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</si>
  <si>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</si>
  <si>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</si>
  <si>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</si>
  <si>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</si>
  <si>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</si>
  <si>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</si>
  <si>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</si>
  <si>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</si>
  <si>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</si>
  <si>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</si>
  <si>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</si>
  <si>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</si>
  <si>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</si>
  <si>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</si>
  <si>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</si>
  <si>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</si>
  <si>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</si>
  <si>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</si>
  <si>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</si>
  <si>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</si>
  <si>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</si>
  <si>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</si>
  <si>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</si>
  <si>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</si>
  <si>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</si>
  <si>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</si>
  <si>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</si>
  <si>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</si>
  <si>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</si>
  <si>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</si>
  <si>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</si>
  <si>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</si>
  <si>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</si>
  <si>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</si>
  <si>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</si>
  <si>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</si>
  <si>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</si>
  <si>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</si>
  <si>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</si>
  <si>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</si>
  <si>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</si>
  <si>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</si>
  <si>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</si>
  <si>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</si>
  <si>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</si>
  <si>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</si>
  <si>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</si>
  <si>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</si>
  <si>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</si>
  <si>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</si>
  <si>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</si>
  <si>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</si>
  <si>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</si>
  <si>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</si>
  <si>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</si>
  <si>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</si>
  <si>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</si>
  <si>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</si>
  <si>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</si>
  <si>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</si>
  <si>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</si>
  <si>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</si>
  <si>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</si>
  <si>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</si>
  <si>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</si>
  <si>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</si>
  <si>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</si>
  <si>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</si>
  <si>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</si>
  <si>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</si>
  <si>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</si>
  <si>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</si>
  <si>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</si>
  <si>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</si>
  <si>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</si>
  <si>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</si>
  <si>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</si>
  <si>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</si>
  <si>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</si>
  <si>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</si>
  <si>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</si>
  <si>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</si>
  <si>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</si>
  <si>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</si>
  <si>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</si>
  <si>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</si>
  <si>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</si>
  <si>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</si>
  <si>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</si>
  <si>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</si>
  <si>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</si>
  <si>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</si>
  <si>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</si>
  <si>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</si>
  <si>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</si>
  <si>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</si>
  <si>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</si>
  <si>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</si>
  <si>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</si>
  <si>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</si>
  <si>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</si>
  <si>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</si>
  <si>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</si>
  <si>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</si>
  <si>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</si>
  <si>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</si>
  <si>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</si>
  <si>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</si>
  <si>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</si>
  <si>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</si>
  <si>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</si>
  <si>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</si>
  <si>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</si>
  <si>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</si>
  <si>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</si>
  <si>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</si>
  <si>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</si>
  <si>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</si>
  <si>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</si>
  <si>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</si>
  <si>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</si>
  <si>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</si>
  <si>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</si>
  <si>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</si>
  <si>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</si>
  <si>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</si>
  <si>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</si>
  <si>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</si>
  <si>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</si>
  <si>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</si>
  <si>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</si>
  <si>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</si>
  <si>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</si>
  <si>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</si>
  <si>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</si>
  <si>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</si>
  <si>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</si>
  <si>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</si>
  <si>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</si>
  <si>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</si>
  <si>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</si>
  <si>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</si>
  <si>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</si>
  <si>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</si>
  <si>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</si>
  <si>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</si>
  <si>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</si>
  <si>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</si>
  <si>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</si>
  <si>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</si>
  <si>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</si>
  <si>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</si>
  <si>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</si>
  <si>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</si>
  <si>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</si>
  <si>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</si>
  <si>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</si>
  <si>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</si>
  <si>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</si>
  <si>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</si>
  <si>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</si>
  <si>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</si>
  <si>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</si>
  <si>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</si>
  <si>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</si>
  <si>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</si>
  <si>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</si>
  <si>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</si>
  <si>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</si>
  <si>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</si>
  <si>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</si>
  <si>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</si>
  <si>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</si>
  <si>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</si>
  <si>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</si>
  <si>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</si>
  <si>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</si>
  <si>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</si>
  <si>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</si>
  <si>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</si>
  <si>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</si>
  <si>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</si>
  <si>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</si>
  <si>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</si>
  <si>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</si>
  <si>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</si>
  <si>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</si>
  <si>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</si>
  <si>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</si>
  <si>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</si>
  <si>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</si>
  <si>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</si>
  <si>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</si>
  <si>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</si>
  <si>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</si>
  <si>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</si>
  <si>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</si>
  <si>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</si>
  <si>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</si>
  <si>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</si>
  <si>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</si>
  <si>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</si>
  <si>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</si>
  <si>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</si>
  <si>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</si>
  <si>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</si>
  <si>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</si>
  <si>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</si>
  <si>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</si>
  <si>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</si>
  <si>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</si>
  <si>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</si>
  <si>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</si>
  <si>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</si>
  <si>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</si>
  <si>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</si>
  <si>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</si>
  <si>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</si>
  <si>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</si>
  <si>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</si>
  <si>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</si>
  <si>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</si>
  <si>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</si>
  <si>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</si>
  <si>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</si>
  <si>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</si>
  <si>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</si>
  <si>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</si>
  <si>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</si>
  <si>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</si>
  <si>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</si>
  <si>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</si>
  <si>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</si>
  <si>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</si>
  <si>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</si>
  <si>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</si>
  <si>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</si>
  <si>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</si>
  <si>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</si>
  <si>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</si>
  <si>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</si>
  <si>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</si>
  <si>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</si>
  <si>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</si>
  <si>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</si>
  <si>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</si>
  <si>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</si>
  <si>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</si>
  <si>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</si>
  <si>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</si>
  <si>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</si>
  <si>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</si>
  <si>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</si>
  <si>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</si>
  <si>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</si>
  <si>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</si>
  <si>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</si>
  <si>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</si>
  <si>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</si>
  <si>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</si>
  <si>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</si>
  <si>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</si>
  <si>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</si>
  <si>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</si>
  <si>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</si>
  <si>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</si>
  <si>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</si>
  <si>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</si>
  <si>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</si>
  <si>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</si>
  <si>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</si>
  <si>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</si>
  <si>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</si>
  <si>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</si>
  <si>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</si>
  <si>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</si>
  <si>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</si>
  <si>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</si>
  <si>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</si>
  <si>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</si>
  <si>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</si>
  <si>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</si>
  <si>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</si>
  <si>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</si>
  <si>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</si>
  <si>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</si>
  <si>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</si>
  <si>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</si>
  <si>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</si>
  <si>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</si>
  <si>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</si>
  <si>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</si>
  <si>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</si>
  <si>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</si>
  <si>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</si>
  <si>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</si>
  <si>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</si>
  <si>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</si>
  <si>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</si>
  <si>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</si>
  <si>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</si>
  <si>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</si>
  <si>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</si>
  <si>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</si>
  <si>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</si>
  <si>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</si>
  <si>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</si>
  <si>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</si>
  <si>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</si>
  <si>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</si>
  <si>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</si>
  <si>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</si>
  <si>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</si>
  <si>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</si>
  <si>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</si>
  <si>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</si>
  <si>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</si>
  <si>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</si>
  <si>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</si>
  <si>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</si>
  <si>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</si>
  <si>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</si>
  <si>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</si>
  <si>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</si>
  <si>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</si>
  <si>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</si>
  <si>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</si>
  <si>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</si>
  <si>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</si>
  <si>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</si>
  <si>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</si>
  <si>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</si>
  <si>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</si>
  <si>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</si>
  <si>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</si>
  <si>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</si>
  <si>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</si>
  <si>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</si>
  <si>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</si>
  <si>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</si>
  <si>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</si>
  <si>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</si>
  <si>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</si>
  <si>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</si>
  <si>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</si>
  <si>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</si>
  <si>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</si>
  <si>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</si>
  <si>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</si>
  <si>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</si>
  <si>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</si>
  <si>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</si>
  <si>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</si>
  <si>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</si>
  <si>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</si>
  <si>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</si>
  <si>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</si>
  <si>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</si>
  <si>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</si>
  <si>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</si>
  <si>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</si>
  <si>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</si>
  <si>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</si>
  <si>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</si>
  <si>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</si>
  <si>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</si>
  <si>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</si>
  <si>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</si>
  <si>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</si>
  <si>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</si>
  <si>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</si>
  <si>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</si>
  <si>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</si>
  <si>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</si>
  <si>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</si>
  <si>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</si>
  <si>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</si>
  <si>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</si>
  <si>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</si>
  <si>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</si>
  <si>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</si>
  <si>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</si>
  <si>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</si>
  <si>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</si>
  <si>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</si>
  <si>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</si>
  <si>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</si>
  <si>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</si>
  <si>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</si>
  <si>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</si>
  <si>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</si>
  <si>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</si>
  <si>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</si>
  <si>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</si>
  <si>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</si>
  <si>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</si>
  <si>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</si>
  <si>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</si>
  <si>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</si>
  <si>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</si>
  <si>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</si>
  <si>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</si>
  <si>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</si>
  <si>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</si>
  <si>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</si>
  <si>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</si>
  <si>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</si>
  <si>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</si>
  <si>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</si>
  <si>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</si>
  <si>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</si>
  <si>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</si>
  <si>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</si>
  <si>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</si>
  <si>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</si>
  <si>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</si>
  <si>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</si>
  <si>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</si>
  <si>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</si>
  <si>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</si>
  <si>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</si>
  <si>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</si>
  <si>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</si>
  <si>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</si>
  <si>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</si>
  <si>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</si>
  <si>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</si>
  <si>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</si>
  <si>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</si>
  <si>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</si>
  <si>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</si>
  <si>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</si>
  <si>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</si>
  <si>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</si>
  <si>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</si>
  <si>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</si>
  <si>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</si>
  <si>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</si>
  <si>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</si>
  <si>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</si>
  <si>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</si>
  <si>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</si>
  <si>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</si>
  <si>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</si>
  <si>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</si>
  <si>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</si>
  <si>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</si>
  <si>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</si>
  <si>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</si>
  <si>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</si>
  <si>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</si>
  <si>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</si>
  <si>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</si>
  <si>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</si>
  <si>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</si>
  <si>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</si>
  <si>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</si>
  <si>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</si>
  <si>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</si>
  <si>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</si>
  <si>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</si>
  <si>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</si>
  <si>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</si>
  <si>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</si>
  <si>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</si>
  <si>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</si>
  <si>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</si>
  <si>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</si>
  <si>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</si>
  <si>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</si>
  <si>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</si>
  <si>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</si>
  <si>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</si>
  <si>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</si>
  <si>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</si>
  <si>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</si>
  <si>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</si>
  <si>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</si>
  <si>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</si>
  <si>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</si>
  <si>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</si>
  <si>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</si>
  <si>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</si>
  <si>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</si>
  <si>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</si>
  <si>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</si>
  <si>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</si>
  <si>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</si>
  <si>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</si>
  <si>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</si>
  <si>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</si>
  <si>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</si>
  <si>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</si>
  <si>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</si>
  <si>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</si>
  <si>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</si>
  <si>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</si>
  <si>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</si>
  <si>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</si>
  <si>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</si>
  <si>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</si>
  <si>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</si>
  <si>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</si>
  <si>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</si>
  <si>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</si>
  <si>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</si>
  <si>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</si>
  <si>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</si>
  <si>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</si>
  <si>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</si>
  <si>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</si>
  <si>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</si>
  <si>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</si>
  <si>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</si>
  <si>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</si>
  <si>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</si>
  <si>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</si>
  <si>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</si>
  <si>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</si>
  <si>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</si>
  <si>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</si>
  <si>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</si>
  <si>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</si>
  <si>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</si>
  <si>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</si>
  <si>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</si>
  <si>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</si>
  <si>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</si>
  <si>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</si>
  <si>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</si>
  <si>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</si>
  <si>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</si>
  <si>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</si>
  <si>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</si>
  <si>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</si>
  <si>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</si>
  <si>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</si>
  <si>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</si>
  <si>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</si>
  <si>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</si>
  <si>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</si>
  <si>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</si>
  <si>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</si>
  <si>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</si>
  <si>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</si>
  <si>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</si>
  <si>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</si>
  <si>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</si>
  <si>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</si>
  <si>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</si>
  <si>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</si>
  <si>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</si>
  <si>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</si>
  <si>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</si>
  <si>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</si>
  <si>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</si>
  <si>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</si>
  <si>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</si>
  <si>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</si>
  <si>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</si>
  <si>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</si>
  <si>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</si>
  <si>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</si>
  <si>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</si>
  <si>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</si>
  <si>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</si>
  <si>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</si>
  <si>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</si>
  <si>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</si>
  <si>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</si>
  <si>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</si>
  <si>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</si>
  <si>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</si>
  <si>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</si>
  <si>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</si>
  <si>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</si>
  <si>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</si>
  <si>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</si>
  <si>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</si>
  <si>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</si>
  <si>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</si>
  <si>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</si>
  <si>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</si>
  <si>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</si>
  <si>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</si>
  <si>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</si>
  <si>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</si>
  <si>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</si>
  <si>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</si>
  <si>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</si>
  <si>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</si>
  <si>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</si>
  <si>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</si>
  <si>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</si>
  <si>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</si>
  <si>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</si>
  <si>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</si>
  <si>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</si>
  <si>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</si>
  <si>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</si>
  <si>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</si>
  <si>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</si>
  <si>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</si>
  <si>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</si>
  <si>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</si>
  <si>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</si>
  <si>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</si>
  <si>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</si>
  <si>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</si>
  <si>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</si>
  <si>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</si>
  <si>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</si>
  <si>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</si>
  <si>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</si>
  <si>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</si>
  <si>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</si>
  <si>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</si>
  <si>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</si>
  <si>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</si>
  <si>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</si>
  <si>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</si>
  <si>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</si>
  <si>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</si>
  <si>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</si>
  <si>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</si>
  <si>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</si>
  <si>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</si>
  <si>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</si>
  <si>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</si>
  <si>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</si>
  <si>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</si>
  <si>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</si>
  <si>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</si>
  <si>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</si>
  <si>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</si>
  <si>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</si>
  <si>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</si>
  <si>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</si>
  <si>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</si>
  <si>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</si>
  <si>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</si>
  <si>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</si>
  <si>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</si>
  <si>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</si>
  <si>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</si>
  <si>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</si>
  <si>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</si>
  <si>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</si>
  <si>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</si>
  <si>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</si>
  <si>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</si>
  <si>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</si>
  <si>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</si>
  <si>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</si>
  <si>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</si>
  <si>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</si>
  <si>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</si>
  <si>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</si>
  <si>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</si>
  <si>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</si>
  <si>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</si>
  <si>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</si>
  <si>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</si>
  <si>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</si>
  <si>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</si>
  <si>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</si>
  <si>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</si>
  <si>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</si>
  <si>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</si>
  <si>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</si>
  <si>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</si>
  <si>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</si>
  <si>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</si>
  <si>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</si>
  <si>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</si>
  <si>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</si>
  <si>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</si>
  <si>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</si>
  <si>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</si>
  <si>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</si>
  <si>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</si>
  <si>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</si>
  <si>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</si>
  <si>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</si>
  <si>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</si>
  <si>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</si>
  <si>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</si>
  <si>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</si>
  <si>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</si>
  <si>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</si>
  <si>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</si>
  <si>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</si>
  <si>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</si>
  <si>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</si>
  <si>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</si>
  <si>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</si>
  <si>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</si>
  <si>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</si>
  <si>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</si>
  <si>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</si>
  <si>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</si>
  <si>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</si>
  <si>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</si>
  <si>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</si>
  <si>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</si>
  <si>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</si>
  <si>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</si>
  <si>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</si>
  <si>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</si>
  <si>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</si>
  <si>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</si>
  <si>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</si>
  <si>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</si>
  <si>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</si>
  <si>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</si>
  <si>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</si>
  <si>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</si>
  <si>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</si>
  <si>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</si>
  <si>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</si>
  <si>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</si>
  <si>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</si>
  <si>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</si>
  <si>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</si>
  <si>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</si>
  <si>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</si>
  <si>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</si>
  <si>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</si>
  <si>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</si>
  <si>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</si>
  <si>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</si>
  <si>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</si>
  <si>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</si>
  <si>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</si>
  <si>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</si>
  <si>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</si>
  <si>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</si>
  <si>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</si>
  <si>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</si>
  <si>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</si>
  <si>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</si>
  <si>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</si>
  <si>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</si>
  <si>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</si>
  <si>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</si>
  <si>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</si>
  <si>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</si>
  <si>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</si>
  <si>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</si>
  <si>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</si>
  <si>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</si>
  <si>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</si>
  <si>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</si>
  <si>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</si>
  <si>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</si>
  <si>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</si>
  <si>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</si>
  <si>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</si>
  <si>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</si>
  <si>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</si>
  <si>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</si>
  <si>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</si>
  <si>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</si>
  <si>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</si>
  <si>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</si>
  <si>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</si>
  <si>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</si>
  <si>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</si>
  <si>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</si>
  <si>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</si>
  <si>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</si>
  <si>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</si>
  <si>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</si>
  <si>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</si>
  <si>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</si>
  <si>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</si>
  <si>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</si>
  <si>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</si>
  <si>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</si>
  <si>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</si>
  <si>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</si>
  <si>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</si>
  <si>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</si>
  <si>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</si>
  <si>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</si>
  <si>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</si>
  <si>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</si>
  <si>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</si>
  <si>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</si>
  <si>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</si>
  <si>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</si>
  <si>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</si>
  <si>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</si>
  <si>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</si>
  <si>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</si>
  <si>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</si>
  <si>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</si>
  <si>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</si>
  <si>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</si>
  <si>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</si>
  <si>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</si>
  <si>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</si>
  <si>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</si>
  <si>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</si>
  <si>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</si>
  <si>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</si>
  <si>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</si>
  <si>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</si>
  <si>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</si>
  <si>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</si>
  <si>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</si>
  <si>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</si>
  <si>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</si>
  <si>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</si>
  <si>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</si>
  <si>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</si>
  <si>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</si>
  <si>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</si>
  <si>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</si>
  <si>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</si>
  <si>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</si>
  <si>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</si>
  <si>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</si>
  <si>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</si>
  <si>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</si>
  <si>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</si>
  <si>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</si>
  <si>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</si>
  <si>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</si>
  <si>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</si>
  <si>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</si>
  <si>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</si>
  <si>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</si>
  <si>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</si>
  <si>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</si>
  <si>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</si>
  <si>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</si>
  <si>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</si>
  <si>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</si>
  <si>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</si>
  <si>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</si>
  <si>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</si>
  <si>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</si>
  <si>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</si>
  <si>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</si>
  <si>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</si>
  <si>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</si>
  <si>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</si>
  <si>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</si>
  <si>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</si>
  <si>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</si>
  <si>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</si>
  <si>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</si>
  <si>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</si>
  <si>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</si>
  <si>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</si>
  <si>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</si>
  <si>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</si>
  <si>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</si>
  <si>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</si>
  <si>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</si>
  <si>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</si>
  <si>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</si>
  <si>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</si>
  <si>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</si>
  <si>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</si>
  <si>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</si>
  <si>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</si>
  <si>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</si>
  <si>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</si>
  <si>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</si>
  <si>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</si>
  <si>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</si>
  <si>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</si>
  <si>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</si>
  <si>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</si>
  <si>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</si>
  <si>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</si>
  <si>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</si>
  <si>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</si>
  <si>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</si>
  <si>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</si>
  <si>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</si>
  <si>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</si>
  <si>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</si>
  <si>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</si>
  <si>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</si>
  <si>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</si>
  <si>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</si>
  <si>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</si>
  <si>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</si>
  <si>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</si>
  <si>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</si>
  <si>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</si>
  <si>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</si>
  <si>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</si>
  <si>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</si>
  <si>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</si>
  <si>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</si>
  <si>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</si>
  <si>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</si>
  <si>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</si>
  <si>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</si>
  <si>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</si>
  <si>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</si>
  <si>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</si>
  <si>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</si>
  <si>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</si>
  <si>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</si>
  <si>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</si>
  <si>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</si>
  <si>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</si>
  <si>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</si>
  <si>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</si>
  <si>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</si>
  <si>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</si>
  <si>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</si>
  <si>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</si>
  <si>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</si>
  <si>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</si>
  <si>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</si>
  <si>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</si>
  <si>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</si>
  <si>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</si>
  <si>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</si>
  <si>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</si>
  <si>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</si>
  <si>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</si>
  <si>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</si>
  <si>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</si>
  <si>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</si>
  <si>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</si>
  <si>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</si>
  <si>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</si>
  <si>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</si>
  <si>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</si>
  <si>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</si>
  <si>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</si>
  <si>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</si>
  <si>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</si>
  <si>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</si>
  <si>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</si>
  <si>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</si>
  <si>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</si>
  <si>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</si>
  <si>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</si>
  <si>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</si>
  <si>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</si>
  <si>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</si>
  <si>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</si>
  <si>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</si>
  <si>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</si>
  <si>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</si>
  <si>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</si>
  <si>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</si>
  <si>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</si>
  <si>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</si>
  <si>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</si>
  <si>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</si>
  <si>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</si>
  <si>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</si>
  <si>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</si>
  <si>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</si>
  <si>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</si>
  <si>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</si>
  <si>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</si>
  <si>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</si>
  <si>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</si>
  <si>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</si>
  <si>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</si>
  <si>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</si>
  <si>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</si>
  <si>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</si>
  <si>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</si>
  <si>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</si>
  <si>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</si>
  <si>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</si>
  <si>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</si>
  <si>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</si>
  <si>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</si>
  <si>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</si>
  <si>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</si>
  <si>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</si>
  <si>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</si>
  <si>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</si>
  <si>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</si>
  <si>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</si>
  <si>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</si>
  <si>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</si>
  <si>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</si>
  <si>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</si>
  <si>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</si>
  <si>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</si>
  <si>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</si>
  <si>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</si>
  <si>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</si>
  <si>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</si>
  <si>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</si>
  <si>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</si>
  <si>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</si>
  <si>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</si>
  <si>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</si>
  <si>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</si>
  <si>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</si>
  <si>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</si>
  <si>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</si>
  <si>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</si>
  <si>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</si>
  <si>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</si>
  <si>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</si>
  <si>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</si>
  <si>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</si>
  <si>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</si>
  <si>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</si>
  <si>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</si>
  <si>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</si>
  <si>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</si>
  <si>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</si>
  <si>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</si>
  <si>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</si>
  <si>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</si>
  <si>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</si>
  <si>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</si>
  <si>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</si>
  <si>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</si>
  <si>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</si>
  <si>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</si>
  <si>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</si>
  <si>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</si>
  <si>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</si>
  <si>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</si>
  <si>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</si>
  <si>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</si>
  <si>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</si>
  <si>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</si>
  <si>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</si>
  <si>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</si>
  <si>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</si>
  <si>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</si>
  <si>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</si>
  <si>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</si>
  <si>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</si>
  <si>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</si>
  <si>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</si>
  <si>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</si>
  <si>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</si>
  <si>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</si>
  <si>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</si>
  <si>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</si>
  <si>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</si>
  <si>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</si>
  <si>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</si>
  <si>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</si>
  <si>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</si>
  <si>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</si>
  <si>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</si>
  <si>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</si>
  <si>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</si>
  <si>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</si>
  <si>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</si>
  <si>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</si>
  <si>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</si>
  <si>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</si>
  <si>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</si>
  <si>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</si>
  <si>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</si>
  <si>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</si>
  <si>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</si>
  <si>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</si>
  <si>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</si>
  <si>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</si>
  <si>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</si>
  <si>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</si>
  <si>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</si>
  <si>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</si>
  <si>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</si>
  <si>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</si>
  <si>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</si>
  <si>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</si>
  <si>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</si>
  <si>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</si>
  <si>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</si>
  <si>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</si>
  <si>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</si>
  <si>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</si>
  <si>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</si>
  <si>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</si>
  <si>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</si>
  <si>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</si>
  <si>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</si>
  <si>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</si>
  <si>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</si>
  <si>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</si>
  <si>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</si>
  <si>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</si>
  <si>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</si>
  <si>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</si>
  <si>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</si>
  <si>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</si>
  <si>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</si>
  <si>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</si>
  <si>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</si>
  <si>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</si>
  <si>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</si>
  <si>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</si>
  <si>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</si>
  <si>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</si>
  <si>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</si>
  <si>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</si>
  <si>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</si>
  <si>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</si>
  <si>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</si>
  <si>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</si>
  <si>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</si>
  <si>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</si>
  <si>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</si>
  <si>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</si>
  <si>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</si>
  <si>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</si>
  <si>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</si>
  <si>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</si>
  <si>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</si>
  <si>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</si>
  <si>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</si>
  <si>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</si>
  <si>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</si>
  <si>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</si>
  <si>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</si>
  <si>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</si>
  <si>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</si>
  <si>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</si>
  <si>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</si>
  <si>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</si>
  <si>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</si>
  <si>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</si>
  <si>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</si>
  <si>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</si>
  <si>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</si>
  <si>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</si>
  <si>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</si>
  <si>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</si>
  <si>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</si>
  <si>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</si>
  <si>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</si>
  <si>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</si>
  <si>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</si>
  <si>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</si>
  <si>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</si>
  <si>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</si>
  <si>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</si>
  <si>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</si>
  <si>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</si>
  <si>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</si>
  <si>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</si>
  <si>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</si>
  <si>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</si>
  <si>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</si>
  <si>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</si>
  <si>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</si>
  <si>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</si>
  <si>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</si>
  <si>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</si>
  <si>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</si>
  <si>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</si>
  <si>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</si>
  <si>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</si>
  <si>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</si>
  <si>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</si>
  <si>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</si>
  <si>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</si>
  <si>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</si>
  <si>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</si>
  <si>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</si>
  <si>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</si>
  <si>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</si>
  <si>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</si>
  <si>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</si>
  <si>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</si>
  <si>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</si>
  <si>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</si>
  <si>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</si>
  <si>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</si>
  <si>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</si>
  <si>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</si>
  <si>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</si>
  <si>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</si>
  <si>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</si>
  <si>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</si>
  <si>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</si>
  <si>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</si>
  <si>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</si>
  <si>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</si>
  <si>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</si>
  <si>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</si>
  <si>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</si>
  <si>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</si>
  <si>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</si>
  <si>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</si>
  <si>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</si>
  <si>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</si>
  <si>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</si>
  <si>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</si>
  <si>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</si>
  <si>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</si>
  <si>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</si>
  <si>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</si>
  <si>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</si>
  <si>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</si>
  <si>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</si>
  <si>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</si>
  <si>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</si>
  <si>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</si>
  <si>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</si>
  <si>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</si>
  <si>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</si>
  <si>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</si>
  <si>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</si>
  <si>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</si>
  <si>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</si>
  <si>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</si>
  <si>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</si>
  <si>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</si>
  <si>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</si>
  <si>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</si>
  <si>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</si>
  <si>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</si>
  <si>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</si>
  <si>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</si>
  <si>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</si>
  <si>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</si>
  <si>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</si>
  <si>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</si>
  <si>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</si>
  <si>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</si>
  <si>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</si>
  <si>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</si>
  <si>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</si>
  <si>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</si>
  <si>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</si>
  <si>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</si>
  <si>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</si>
  <si>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</si>
  <si>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</si>
  <si>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</si>
  <si>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</si>
  <si>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</si>
  <si>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</si>
  <si>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</si>
  <si>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</si>
  <si>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</si>
  <si>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</si>
  <si>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</si>
  <si>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</si>
  <si>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</si>
  <si>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</si>
  <si>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</si>
  <si>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</si>
  <si>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</si>
  <si>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</si>
  <si>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</si>
  <si>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</si>
  <si>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</si>
  <si>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</si>
  <si>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</si>
  <si>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</si>
  <si>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</si>
  <si>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</si>
  <si>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</si>
  <si>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</si>
  <si>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</si>
  <si>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</si>
  <si>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</si>
  <si>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</si>
  <si>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</si>
  <si>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</si>
  <si>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</si>
  <si>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</si>
  <si>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</si>
  <si>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</si>
  <si>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</si>
  <si>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</si>
  <si>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</si>
  <si>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</si>
  <si>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</si>
  <si>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</si>
  <si>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</si>
  <si>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</si>
  <si>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</si>
  <si>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</si>
  <si>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</si>
  <si>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</si>
  <si>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</si>
  <si>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</si>
  <si>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</si>
  <si>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</si>
  <si>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</si>
  <si>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</si>
  <si>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</si>
  <si>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</si>
  <si>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</si>
  <si>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</si>
  <si>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</si>
  <si>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</si>
  <si>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</si>
  <si>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</si>
  <si>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</si>
  <si>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</si>
  <si>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</si>
  <si>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</si>
  <si>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</si>
  <si>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</si>
  <si>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</si>
  <si>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</si>
  <si>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</si>
  <si>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</si>
  <si>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</si>
  <si>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</si>
  <si>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</si>
  <si>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</si>
  <si>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</si>
  <si>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</si>
  <si>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</si>
  <si>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</si>
  <si>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</si>
  <si>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</si>
  <si>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</si>
  <si>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</si>
  <si>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</si>
  <si>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</si>
  <si>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</si>
  <si>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</si>
  <si>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</si>
  <si>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</si>
  <si>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</si>
  <si>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</si>
  <si>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</si>
  <si>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</si>
  <si>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</si>
  <si>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</si>
  <si>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</si>
  <si>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</si>
  <si>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</si>
  <si>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</si>
  <si>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</si>
  <si>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</si>
  <si>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</si>
  <si>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</si>
  <si>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</si>
  <si>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</si>
  <si>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</si>
  <si>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</si>
  <si>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</si>
  <si>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</si>
  <si>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</si>
  <si>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</si>
  <si>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</si>
  <si>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</si>
  <si>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</si>
  <si>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</si>
  <si>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</si>
  <si>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</si>
  <si>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</si>
  <si>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</si>
  <si>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</si>
  <si>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</si>
  <si>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</si>
  <si>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</si>
  <si>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</si>
  <si>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</si>
  <si>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</si>
  <si>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</si>
  <si>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</si>
  <si>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</si>
  <si>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</si>
  <si>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</si>
  <si>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</si>
  <si>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</si>
  <si>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</si>
  <si>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</si>
  <si>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</si>
  <si>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</si>
  <si>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</si>
  <si>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</si>
  <si>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</si>
  <si>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</si>
  <si>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</si>
  <si>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</si>
  <si>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</si>
  <si>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</si>
  <si>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</si>
  <si>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</si>
  <si>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</si>
  <si>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</si>
  <si>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</si>
  <si>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</si>
  <si>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</si>
  <si>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</si>
  <si>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</si>
  <si>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</si>
  <si>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</si>
  <si>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</si>
  <si>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</si>
  <si>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</si>
  <si>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</si>
  <si>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</si>
  <si>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</si>
  <si>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</si>
  <si>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</si>
  <si>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</si>
  <si>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</si>
  <si>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</si>
  <si>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</si>
  <si>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</si>
  <si>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</si>
  <si>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</si>
  <si>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</si>
  <si>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</si>
  <si>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</si>
  <si>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</si>
  <si>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</si>
  <si>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</si>
  <si>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</si>
  <si>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</si>
  <si>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</si>
  <si>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</si>
  <si>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</si>
  <si>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</si>
  <si>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</si>
  <si>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</si>
  <si>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</si>
  <si>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</si>
  <si>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</si>
  <si>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</si>
  <si>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</si>
  <si>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</si>
  <si>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</si>
  <si>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</si>
  <si>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</si>
  <si>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</si>
  <si>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</si>
  <si>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</si>
  <si>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</si>
  <si>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</si>
  <si>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</si>
  <si>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</si>
  <si>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</si>
  <si>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</si>
  <si>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</si>
  <si>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</si>
  <si>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</si>
  <si>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</si>
  <si>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</si>
  <si>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</si>
  <si>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</si>
  <si>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</si>
  <si>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</si>
  <si>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</si>
  <si>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</si>
  <si>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</si>
  <si>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</si>
  <si>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</si>
  <si>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</si>
  <si>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</si>
  <si>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</si>
  <si>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</si>
  <si>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</si>
  <si>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</si>
  <si>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</si>
  <si>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</si>
  <si>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</si>
  <si>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</si>
  <si>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</si>
  <si>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</si>
  <si>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</si>
  <si>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</si>
  <si>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</si>
  <si>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</si>
  <si>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</si>
  <si>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</si>
  <si>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</si>
  <si>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</si>
  <si>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</si>
  <si>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</si>
  <si>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</si>
  <si>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</si>
  <si>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</si>
  <si>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</si>
  <si>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</si>
  <si>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</si>
  <si>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</si>
  <si>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</si>
  <si>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</si>
  <si>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</si>
  <si>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</si>
  <si>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</si>
  <si>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</si>
  <si>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</si>
  <si>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</si>
  <si>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</si>
  <si>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</si>
  <si>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</si>
  <si>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</si>
  <si>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</si>
  <si>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</si>
  <si>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</si>
  <si>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</si>
  <si>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</si>
  <si>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</si>
  <si>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</si>
  <si>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</si>
  <si>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</si>
  <si>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</si>
  <si>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</si>
  <si>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</si>
  <si>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</si>
  <si>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</si>
  <si>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</si>
  <si>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</si>
  <si>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</si>
  <si>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</si>
  <si>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</si>
  <si>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</si>
  <si>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</si>
  <si>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</si>
  <si>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</si>
  <si>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</si>
  <si>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</si>
  <si>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</si>
  <si>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</si>
  <si>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</si>
  <si>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</si>
  <si>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</si>
  <si>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</si>
  <si>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</si>
  <si>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</si>
  <si>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</si>
  <si>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</si>
  <si>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</si>
  <si>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</si>
  <si>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</si>
  <si>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</si>
  <si>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</si>
  <si>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</si>
  <si>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</si>
  <si>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</si>
  <si>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</si>
  <si>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</si>
  <si>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</si>
  <si>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</si>
  <si>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</si>
  <si>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</si>
  <si>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</si>
  <si>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</si>
  <si>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</si>
  <si>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</si>
  <si>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</si>
  <si>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</si>
  <si>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</si>
  <si>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</si>
  <si>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</si>
  <si>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</si>
  <si>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</si>
  <si>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</si>
  <si>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</si>
  <si>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</si>
  <si>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</si>
  <si>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</si>
  <si>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</si>
  <si>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</si>
  <si>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</si>
  <si>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</si>
  <si>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</si>
  <si>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</si>
  <si>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</si>
  <si>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</si>
  <si>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</si>
  <si>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</si>
  <si>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</si>
  <si>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</si>
  <si>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</si>
  <si>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</si>
  <si>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</si>
  <si>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</si>
  <si>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</si>
  <si>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</si>
  <si>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</si>
  <si>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</si>
  <si>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</si>
  <si>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</si>
  <si>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</si>
  <si>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</si>
  <si>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</si>
  <si>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</si>
  <si>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</si>
  <si>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</si>
  <si>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</si>
  <si>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</si>
  <si>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</si>
  <si>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</si>
  <si>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</si>
  <si>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</si>
  <si>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</si>
  <si>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</si>
  <si>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</si>
  <si>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</si>
  <si>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</si>
  <si>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</si>
  <si>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</si>
  <si>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</si>
  <si>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</si>
  <si>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</si>
  <si>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</si>
  <si>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</si>
  <si>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</si>
  <si>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</si>
  <si>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</si>
  <si>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</si>
  <si>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</si>
  <si>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</si>
  <si>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</si>
  <si>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</si>
  <si>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</si>
  <si>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</si>
  <si>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</si>
  <si>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</si>
  <si>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</si>
  <si>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</si>
  <si>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</si>
  <si>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</si>
  <si>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</si>
  <si>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</si>
  <si>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</si>
  <si>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</si>
  <si>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</si>
  <si>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</si>
  <si>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</si>
  <si>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</si>
  <si>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</si>
  <si>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</si>
  <si>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</si>
  <si>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</si>
  <si>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</si>
  <si>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</si>
  <si>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</si>
  <si>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</si>
  <si>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</si>
  <si>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</si>
  <si>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</si>
  <si>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</si>
  <si>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</si>
  <si>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</si>
  <si>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</si>
  <si>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</si>
  <si>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</si>
  <si>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</si>
  <si>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</si>
  <si>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</si>
  <si>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</si>
  <si>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</si>
  <si>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</si>
  <si>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</si>
  <si>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</si>
  <si>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</si>
  <si>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</si>
  <si>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</si>
  <si>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</si>
  <si>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</si>
  <si>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</si>
  <si>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</si>
  <si>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</si>
  <si>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</si>
  <si>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</si>
  <si>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</si>
  <si>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</si>
  <si>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</si>
  <si>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</si>
  <si>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</si>
  <si>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</si>
  <si>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</si>
  <si>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</si>
  <si>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</si>
  <si>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</si>
  <si>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</si>
  <si>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</si>
  <si>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</si>
  <si>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</si>
  <si>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</si>
  <si>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</si>
  <si>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</si>
  <si>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</si>
  <si>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</si>
  <si>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</si>
  <si>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</si>
  <si>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</si>
  <si>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</si>
  <si>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</si>
  <si>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</si>
  <si>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</si>
  <si>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</si>
  <si>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</si>
  <si>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</si>
  <si>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</si>
  <si>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</si>
  <si>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</si>
  <si>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</si>
  <si>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</si>
  <si>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</si>
  <si>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</si>
  <si>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</si>
  <si>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</si>
  <si>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</si>
  <si>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</si>
  <si>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</si>
  <si>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</si>
  <si>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</si>
  <si>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</si>
  <si>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</si>
  <si>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</si>
  <si>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</si>
  <si>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</si>
  <si>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</si>
  <si>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</si>
  <si>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</si>
  <si>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</si>
  <si>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</si>
  <si>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</si>
  <si>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</si>
  <si>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</si>
  <si>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</si>
  <si>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</si>
  <si>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</si>
  <si>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</si>
  <si>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</si>
  <si>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</si>
  <si>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</si>
  <si>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</si>
  <si>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</si>
  <si>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</si>
  <si>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</si>
  <si>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</si>
  <si>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</si>
  <si>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</si>
  <si>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</si>
  <si>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</si>
  <si>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</si>
  <si>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</si>
  <si>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</si>
  <si>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</si>
  <si>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</si>
  <si>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</si>
  <si>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</si>
  <si>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</si>
  <si>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</si>
  <si>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</si>
  <si>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</si>
  <si>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</si>
  <si>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</si>
  <si>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</si>
  <si>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</si>
  <si>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</si>
  <si>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</si>
  <si>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</si>
  <si>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</si>
  <si>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</si>
  <si>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</si>
  <si>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</si>
  <si>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</si>
  <si>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</si>
  <si>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</si>
  <si>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</si>
  <si>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</si>
  <si>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</si>
  <si>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</si>
  <si>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</si>
  <si>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</si>
  <si>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</si>
  <si>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</si>
  <si>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</si>
  <si>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</si>
  <si>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</si>
  <si>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</si>
  <si>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</si>
  <si>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</si>
  <si>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</si>
  <si>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</si>
  <si>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</si>
  <si>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</si>
  <si>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</si>
  <si>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</si>
  <si>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</si>
  <si>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</si>
  <si>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</si>
  <si>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</si>
  <si>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</si>
  <si>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</si>
  <si>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</si>
  <si>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</si>
  <si>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</si>
  <si>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</si>
  <si>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</si>
  <si>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</si>
  <si>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</si>
  <si>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</si>
  <si>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</si>
  <si>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</si>
  <si>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</si>
  <si>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</si>
  <si>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</si>
  <si>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</si>
  <si>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</si>
  <si>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</si>
  <si>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</si>
  <si>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</si>
  <si>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</si>
  <si>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</si>
  <si>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</si>
  <si>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</si>
  <si>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</si>
  <si>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</si>
  <si>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</si>
  <si>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</si>
  <si>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</si>
  <si>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</si>
  <si>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</si>
  <si>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</si>
  <si>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</si>
  <si>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</si>
  <si>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</si>
  <si>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</si>
  <si>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</si>
  <si>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</si>
  <si>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</si>
  <si>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</si>
  <si>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</si>
  <si>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</si>
  <si>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</si>
  <si>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</si>
  <si>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</si>
  <si>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</si>
  <si>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</si>
  <si>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</si>
  <si>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</si>
  <si>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</si>
  <si>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</si>
  <si>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</si>
  <si>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</si>
  <si>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</si>
  <si>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</si>
  <si>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</si>
  <si>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</si>
  <si>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</si>
  <si>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</si>
  <si>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</si>
  <si>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</si>
  <si>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</si>
  <si>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</si>
  <si>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</si>
  <si>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</si>
  <si>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</si>
  <si>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</si>
  <si>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</si>
  <si>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</si>
  <si>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</si>
  <si>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</si>
  <si>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</si>
  <si>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</si>
  <si>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</si>
  <si>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</si>
  <si>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</si>
  <si>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</si>
  <si>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</si>
  <si>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</si>
  <si>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</si>
  <si>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</si>
  <si>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</si>
  <si>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</si>
  <si>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</si>
  <si>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</si>
  <si>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</si>
  <si>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</si>
  <si>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</si>
  <si>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</si>
  <si>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</si>
  <si>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</si>
  <si>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</si>
  <si>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</si>
  <si>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</si>
  <si>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</si>
  <si>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</si>
  <si>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</si>
  <si>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</si>
  <si>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</si>
  <si>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</si>
  <si>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</si>
  <si>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</si>
  <si>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</si>
  <si>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</si>
  <si>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</si>
  <si>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</si>
  <si>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</si>
  <si>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</si>
  <si>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</si>
  <si>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</si>
  <si>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</si>
  <si>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</si>
  <si>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</si>
  <si>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</si>
  <si>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</si>
  <si>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</si>
  <si>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</si>
  <si>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</si>
  <si>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</si>
  <si>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</si>
  <si>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</si>
  <si>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</si>
  <si>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</si>
  <si>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</si>
  <si>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</si>
  <si>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</si>
  <si>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</si>
  <si>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</si>
  <si>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</si>
  <si>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</si>
  <si>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</si>
  <si>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</si>
  <si>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</si>
  <si>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</si>
  <si>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</si>
  <si>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</si>
  <si>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</si>
  <si>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</si>
  <si>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</si>
  <si>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</si>
  <si>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</si>
  <si>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</si>
  <si>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</si>
  <si>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</si>
  <si>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</si>
  <si>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</si>
  <si>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</si>
  <si>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</si>
  <si>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</si>
  <si>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</si>
  <si>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</si>
  <si>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</si>
  <si>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</si>
  <si>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</si>
  <si>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</si>
  <si>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</si>
  <si>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</si>
  <si>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</si>
  <si>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</si>
  <si>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</si>
  <si>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</si>
  <si>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</si>
  <si>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</si>
  <si>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</si>
  <si>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</si>
  <si>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</si>
  <si>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</si>
  <si>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</si>
  <si>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</si>
  <si>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</si>
  <si>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</si>
  <si>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</si>
  <si>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</si>
  <si>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</si>
  <si>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</si>
  <si>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</si>
  <si>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</si>
  <si>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</si>
  <si>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</si>
  <si>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</si>
  <si>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</si>
  <si>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</si>
  <si>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</si>
  <si>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</si>
  <si>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</si>
  <si>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</si>
  <si>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</si>
  <si>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</si>
  <si>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</si>
  <si>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</si>
  <si>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</si>
  <si>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</si>
  <si>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</si>
  <si>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</si>
  <si>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</si>
  <si>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</si>
  <si>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</si>
  <si>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</si>
  <si>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</si>
  <si>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</si>
  <si>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</si>
  <si>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</si>
  <si>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</si>
  <si>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</si>
  <si>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</si>
  <si>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</si>
  <si>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</si>
  <si>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</si>
  <si>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</si>
  <si>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</si>
  <si>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</si>
  <si>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</si>
  <si>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</si>
  <si>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</si>
  <si>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</si>
  <si>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</si>
  <si>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</si>
  <si>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</si>
  <si>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</si>
  <si>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</si>
  <si>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</si>
  <si>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</si>
  <si>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</si>
  <si>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</si>
  <si>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</si>
  <si>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</si>
  <si>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</si>
  <si>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</si>
  <si>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</si>
  <si>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</si>
  <si>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</si>
  <si>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</si>
  <si>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</si>
  <si>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</si>
  <si>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</si>
  <si>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</si>
  <si>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</si>
  <si>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</si>
  <si>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</si>
  <si>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</si>
  <si>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</si>
  <si>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</si>
  <si>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</si>
  <si>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</si>
  <si>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</si>
  <si>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</si>
  <si>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</si>
  <si>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</si>
  <si>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</si>
  <si>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</si>
  <si>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</si>
  <si>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</si>
  <si>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</si>
  <si>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</si>
  <si>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</si>
  <si>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</si>
  <si>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</si>
  <si>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</si>
  <si>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</si>
  <si>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</si>
  <si>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</si>
  <si>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</si>
  <si>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</si>
  <si>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</si>
  <si>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</si>
  <si>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</si>
  <si>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</si>
  <si>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</si>
  <si>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</si>
  <si>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</si>
  <si>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</si>
  <si>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</si>
  <si>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</si>
  <si>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</si>
  <si>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</si>
  <si>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</si>
  <si>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</si>
  <si>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</si>
  <si>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</si>
  <si>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</si>
  <si>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</si>
  <si>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</si>
  <si>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</si>
  <si>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</si>
  <si>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</si>
  <si>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</si>
  <si>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</si>
  <si>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</si>
  <si>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</si>
  <si>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</si>
  <si>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</si>
  <si>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</si>
  <si>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</si>
  <si>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</si>
  <si>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</si>
  <si>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</si>
  <si>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</si>
  <si>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</si>
  <si>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</si>
  <si>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</si>
  <si>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</si>
  <si>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</si>
  <si>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</si>
  <si>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</si>
  <si>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</si>
  <si>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</si>
  <si>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</si>
  <si>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</si>
  <si>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</si>
  <si>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</si>
  <si>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</si>
  <si>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</si>
  <si>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</si>
  <si>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</si>
  <si>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</si>
  <si>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</si>
  <si>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</si>
  <si>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</si>
  <si>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</si>
  <si>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</si>
  <si>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</si>
  <si>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</si>
  <si>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</si>
  <si>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</si>
  <si>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</si>
  <si>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</si>
  <si>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</si>
  <si>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</si>
  <si>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</si>
  <si>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</si>
  <si>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</si>
  <si>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</si>
  <si>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</si>
  <si>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</si>
  <si>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</si>
  <si>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</si>
  <si>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</si>
  <si>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</si>
  <si>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</si>
  <si>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</si>
  <si>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</si>
  <si>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</si>
  <si>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</si>
  <si>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</si>
  <si>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</si>
  <si>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</si>
  <si>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</si>
  <si>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</si>
  <si>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</si>
  <si>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</si>
  <si>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</si>
  <si>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</si>
  <si>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</si>
  <si>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</si>
  <si>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</si>
  <si>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</si>
  <si>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</si>
  <si>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</si>
  <si>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</si>
  <si>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</si>
  <si>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</si>
  <si>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</si>
  <si>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</si>
  <si>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</si>
  <si>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</si>
  <si>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</si>
  <si>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</si>
  <si>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</si>
  <si>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</si>
  <si>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</si>
  <si>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</si>
  <si>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</si>
  <si>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</si>
  <si>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</si>
  <si>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</si>
  <si>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</si>
  <si>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</si>
  <si>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</si>
  <si>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</si>
  <si>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</si>
  <si>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</si>
  <si>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</si>
  <si>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</si>
  <si>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</si>
  <si>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</si>
  <si>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</si>
  <si>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</si>
  <si>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</si>
  <si>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</si>
  <si>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</si>
  <si>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</si>
  <si>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</si>
  <si>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</si>
  <si>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</si>
  <si>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</si>
  <si>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</si>
  <si>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</si>
  <si>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</si>
  <si>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</si>
  <si>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</si>
  <si>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</si>
  <si>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</si>
  <si>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</si>
  <si>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</si>
  <si>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</si>
  <si>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</si>
  <si>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</si>
  <si>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</si>
  <si>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</si>
  <si>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</si>
  <si>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</si>
  <si>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</si>
  <si>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</si>
  <si>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</si>
  <si>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</si>
  <si>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</si>
  <si>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</si>
  <si>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</si>
  <si>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</si>
  <si>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</si>
  <si>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</si>
  <si>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</si>
  <si>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</si>
  <si>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</si>
  <si>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</si>
  <si>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</si>
  <si>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</si>
  <si>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</si>
  <si>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</si>
  <si>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</si>
  <si>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</si>
  <si>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</si>
  <si>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</si>
  <si>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</si>
  <si>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</si>
  <si>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</si>
  <si>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</si>
  <si>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</si>
  <si>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</si>
  <si>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</si>
  <si>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</si>
  <si>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</si>
  <si>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</si>
  <si>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</si>
  <si>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</si>
  <si>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</si>
  <si>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</si>
  <si>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</si>
  <si>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</si>
  <si>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</si>
  <si>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</si>
  <si>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</si>
  <si>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</si>
  <si>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</si>
  <si>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</si>
  <si>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</si>
  <si>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</si>
  <si>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</si>
  <si>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</si>
  <si>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</si>
  <si>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</si>
  <si>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</si>
  <si>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</si>
  <si>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</si>
  <si>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</si>
  <si>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</si>
  <si>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</si>
  <si>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</si>
  <si>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</si>
  <si>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</si>
  <si>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</si>
  <si>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</si>
  <si>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</si>
  <si>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</si>
  <si>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</si>
  <si>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</si>
  <si>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</si>
  <si>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</si>
  <si>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</si>
  <si>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</si>
  <si>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</si>
  <si>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</si>
  <si>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</si>
  <si>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</si>
  <si>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</si>
  <si>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</si>
  <si>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</si>
  <si>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</si>
  <si>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</si>
  <si>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</si>
  <si>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</si>
  <si>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</si>
  <si>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</si>
  <si>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</si>
  <si>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</si>
  <si>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</si>
  <si>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</si>
  <si>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</si>
  <si>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</si>
  <si>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</si>
  <si>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</si>
  <si>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</si>
  <si>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</si>
  <si>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</si>
  <si>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</si>
  <si>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</si>
  <si>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</si>
  <si>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</si>
  <si>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</si>
  <si>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</si>
  <si>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</si>
  <si>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</si>
  <si>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</si>
  <si>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</si>
  <si>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</si>
  <si>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</si>
  <si>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</si>
  <si>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</si>
  <si>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</si>
  <si>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</si>
  <si>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</si>
  <si>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</si>
  <si>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</si>
  <si>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</si>
  <si>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</si>
  <si>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</si>
  <si>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</si>
  <si>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</si>
  <si>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</si>
  <si>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</si>
  <si>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</si>
  <si>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</si>
  <si>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</si>
  <si>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</si>
  <si>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</si>
  <si>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</si>
  <si>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</si>
  <si>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</si>
  <si>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</si>
  <si>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</si>
  <si>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</si>
  <si>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</si>
  <si>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</si>
  <si>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</si>
  <si>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</si>
  <si>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</si>
  <si>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</si>
  <si>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</si>
  <si>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</si>
  <si>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</si>
  <si>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</si>
  <si>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</si>
  <si>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</si>
  <si>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</si>
  <si>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</si>
  <si>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</si>
  <si>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</si>
  <si>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</si>
  <si>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</si>
  <si>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</si>
  <si>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</si>
  <si>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</si>
  <si>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</si>
  <si>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</si>
  <si>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</si>
  <si>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</si>
  <si>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</si>
  <si>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</si>
  <si>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</si>
  <si>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</si>
  <si>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</si>
  <si>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</si>
  <si>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</si>
  <si>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</si>
  <si>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</si>
  <si>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</si>
  <si>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</si>
  <si>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</si>
  <si>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</si>
  <si>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</si>
  <si>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</si>
  <si>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</si>
  <si>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</si>
  <si>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</si>
  <si>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</si>
  <si>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</si>
  <si>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</si>
  <si>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</si>
  <si>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</si>
  <si>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</si>
  <si>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</si>
  <si>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</si>
  <si>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</si>
  <si>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</si>
  <si>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</si>
  <si>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</si>
  <si>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</si>
  <si>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</si>
  <si>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</si>
  <si>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</si>
  <si>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</si>
  <si>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</si>
  <si>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</si>
  <si>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</si>
  <si>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</si>
  <si>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</si>
  <si>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</si>
  <si>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</si>
  <si>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</si>
  <si>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</si>
  <si>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</si>
  <si>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</si>
  <si>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</si>
  <si>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</si>
  <si>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</si>
  <si>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</si>
  <si>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</si>
  <si>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</si>
  <si>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</si>
  <si>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</si>
  <si>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</si>
  <si>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</si>
  <si>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</si>
  <si>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</si>
  <si>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</si>
  <si>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</si>
  <si>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</si>
  <si>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</si>
  <si>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</si>
  <si>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</si>
  <si>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</si>
  <si>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</si>
  <si>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</si>
  <si>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</si>
  <si>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</si>
  <si>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</si>
  <si>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</si>
  <si>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</si>
  <si>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</si>
  <si>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</si>
  <si>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</si>
  <si>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</si>
  <si>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</si>
  <si>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</si>
  <si>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</si>
  <si>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</si>
  <si>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</si>
  <si>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</si>
  <si>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</si>
  <si>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</si>
  <si>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</si>
  <si>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</si>
  <si>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</si>
  <si>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</si>
  <si>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</si>
  <si>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</si>
  <si>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</si>
  <si>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</si>
  <si>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</si>
  <si>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</si>
  <si>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</si>
  <si>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</si>
  <si>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</si>
  <si>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</si>
  <si>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</si>
  <si>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</si>
  <si>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</si>
  <si>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</si>
  <si>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</si>
  <si>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</si>
  <si>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</si>
  <si>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</si>
  <si>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</si>
  <si>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</si>
  <si>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</si>
  <si>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</si>
  <si>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</si>
  <si>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</si>
  <si>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</si>
  <si>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</si>
  <si>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</si>
  <si>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</si>
  <si>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</si>
  <si>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</si>
  <si>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</si>
  <si>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</si>
  <si>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</si>
  <si>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</si>
  <si>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</si>
  <si>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</si>
  <si>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</si>
  <si>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</si>
  <si>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</si>
  <si>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</si>
  <si>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</si>
  <si>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</si>
  <si>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</si>
  <si>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</si>
  <si>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</si>
  <si>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</si>
  <si>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</si>
  <si>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</si>
  <si>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</si>
  <si>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</si>
  <si>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</si>
  <si>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</si>
  <si>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</si>
  <si>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</si>
  <si>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</si>
  <si>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</si>
  <si>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</si>
  <si>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</si>
  <si>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</si>
  <si>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</si>
  <si>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</si>
  <si>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</si>
  <si>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</si>
  <si>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</si>
  <si>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</si>
  <si>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</si>
  <si>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</si>
  <si>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</si>
  <si>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</si>
  <si>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</si>
  <si>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</si>
  <si>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</si>
  <si>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</si>
  <si>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</si>
  <si>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</si>
  <si>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</si>
  <si>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</si>
  <si>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</si>
  <si>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</si>
  <si>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</si>
  <si>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</si>
  <si>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</si>
  <si>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</si>
  <si>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</si>
  <si>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</si>
  <si>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</si>
  <si>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</si>
  <si>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</si>
  <si>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</si>
  <si>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</si>
  <si>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</si>
  <si>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</si>
  <si>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</si>
  <si>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</si>
  <si>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</si>
  <si>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</si>
  <si>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</si>
  <si>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</si>
  <si>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</si>
  <si>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</si>
  <si>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</si>
  <si>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</si>
  <si>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</si>
  <si>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</si>
  <si>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</si>
  <si>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</si>
  <si>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</si>
  <si>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</si>
  <si>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</si>
  <si>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</si>
  <si>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</si>
  <si>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</si>
  <si>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</si>
  <si>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</si>
  <si>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</si>
  <si>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</si>
  <si>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</si>
  <si>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</si>
  <si>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</si>
  <si>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</si>
  <si>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</si>
  <si>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</si>
  <si>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</si>
  <si>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</si>
  <si>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</si>
  <si>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</si>
  <si>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</si>
  <si>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</si>
  <si>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</si>
  <si>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</si>
  <si>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</si>
  <si>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</si>
  <si>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</si>
  <si>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</si>
  <si>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</si>
  <si>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</si>
  <si>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</si>
  <si>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</si>
  <si>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</si>
  <si>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</si>
  <si>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</si>
  <si>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</si>
  <si>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</si>
  <si>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</si>
  <si>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</si>
  <si>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</si>
  <si>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</si>
  <si>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</si>
  <si>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</si>
  <si>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</si>
  <si>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</si>
  <si>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</si>
  <si>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</si>
  <si>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</si>
  <si>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</si>
  <si>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</si>
  <si>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</si>
  <si>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</si>
  <si>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</si>
  <si>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</si>
  <si>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</si>
  <si>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</si>
  <si>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</si>
  <si>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</si>
  <si>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</si>
  <si>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</si>
  <si>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</si>
  <si>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</si>
  <si>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</si>
  <si>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</si>
  <si>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</si>
  <si>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</si>
  <si>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</si>
  <si>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</si>
  <si>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</si>
  <si>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</si>
  <si>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</si>
  <si>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</si>
  <si>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</si>
  <si>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</si>
  <si>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</si>
  <si>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</si>
  <si>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</si>
  <si>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</si>
  <si>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</si>
  <si>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</si>
  <si>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</si>
  <si>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</si>
  <si>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</si>
  <si>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</si>
  <si>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</si>
  <si>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</si>
  <si>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</si>
  <si>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</si>
  <si>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</si>
  <si>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</si>
  <si>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</si>
  <si>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</si>
  <si>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</si>
  <si>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</si>
  <si>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</si>
  <si>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</si>
  <si>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</si>
  <si>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</si>
  <si>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</si>
  <si>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</si>
  <si>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</si>
  <si>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</si>
  <si>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</si>
  <si>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</si>
  <si>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</si>
  <si>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</si>
  <si>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</si>
  <si>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</si>
  <si>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</si>
  <si>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</si>
  <si>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</si>
  <si>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</si>
  <si>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</si>
  <si>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</si>
  <si>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</si>
  <si>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</si>
  <si>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</si>
  <si>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</si>
  <si>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</si>
  <si>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</si>
  <si>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</si>
  <si>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</si>
  <si>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</si>
  <si>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</si>
  <si>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</si>
  <si>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</si>
  <si>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</si>
  <si>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</si>
  <si>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</si>
  <si>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</si>
  <si>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</si>
  <si>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</si>
  <si>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</si>
  <si>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</si>
  <si>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</si>
  <si>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</si>
  <si>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</si>
  <si>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</si>
  <si>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</si>
  <si>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</si>
  <si>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</si>
  <si>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</si>
  <si>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</si>
  <si>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</si>
  <si>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</si>
  <si>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</si>
  <si>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</si>
  <si>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</si>
  <si>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</si>
  <si>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</si>
  <si>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</si>
  <si>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</si>
  <si>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</si>
  <si>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</si>
  <si>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</si>
  <si>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</si>
  <si>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</si>
  <si>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</si>
  <si>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</si>
  <si>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</si>
  <si>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</si>
  <si>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</si>
  <si>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</si>
  <si>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</si>
  <si>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</si>
  <si>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</si>
  <si>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</si>
  <si>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</si>
  <si>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</si>
  <si>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</si>
  <si>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</si>
  <si>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</si>
  <si>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</si>
  <si>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</si>
  <si>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</si>
  <si>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</si>
  <si>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</si>
  <si>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</si>
  <si>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</si>
  <si>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</si>
  <si>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</si>
  <si>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</si>
  <si>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</si>
  <si>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</si>
  <si>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</si>
  <si>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</si>
  <si>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</si>
  <si>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</si>
  <si>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</si>
  <si>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</si>
  <si>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</si>
  <si>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</si>
  <si>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</si>
  <si>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</si>
  <si>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</si>
  <si>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</si>
  <si>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</si>
  <si>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</si>
  <si>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</si>
  <si>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</si>
  <si>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</si>
  <si>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</si>
  <si>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</si>
  <si>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</si>
  <si>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</si>
  <si>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</si>
  <si>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</si>
  <si>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</si>
  <si>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</si>
  <si>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</si>
  <si>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</si>
  <si>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</si>
  <si>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</si>
  <si>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</si>
  <si>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</si>
  <si>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</si>
  <si>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</si>
  <si>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</si>
  <si>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</si>
  <si>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</si>
  <si>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</si>
  <si>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</si>
  <si>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</si>
  <si>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</si>
  <si>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</si>
  <si>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</si>
  <si>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</si>
  <si>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</si>
  <si>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</si>
  <si>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</si>
  <si>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</si>
  <si>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</si>
  <si>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</si>
  <si>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</si>
  <si>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</si>
  <si>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</si>
  <si>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</si>
  <si>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</si>
  <si>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</si>
  <si>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</si>
  <si>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</si>
  <si>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</si>
  <si>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</si>
  <si>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</si>
  <si>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</si>
  <si>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</si>
  <si>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</si>
  <si>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</si>
  <si>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</si>
  <si>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</si>
  <si>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</si>
  <si>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</si>
  <si>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</si>
  <si>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</si>
  <si>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</si>
  <si>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</si>
  <si>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</si>
  <si>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</si>
  <si>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</si>
  <si>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</si>
  <si>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</si>
  <si>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</si>
  <si>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</si>
  <si>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</si>
  <si>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</si>
  <si>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</si>
  <si>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</si>
  <si>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</si>
  <si>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</si>
  <si>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</si>
  <si>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</si>
  <si>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</si>
  <si>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</si>
  <si>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</si>
  <si>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</si>
  <si>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</si>
  <si>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</si>
  <si>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</si>
  <si>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</si>
  <si>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</si>
  <si>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</si>
  <si>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</si>
  <si>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</si>
  <si>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</si>
  <si>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</si>
  <si>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</si>
  <si>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</si>
  <si>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</si>
  <si>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</si>
  <si>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</si>
  <si>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</si>
  <si>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</si>
  <si>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</si>
  <si>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</si>
  <si>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</si>
  <si>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</si>
  <si>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</si>
  <si>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</si>
  <si>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</si>
  <si>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</si>
  <si>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</si>
  <si>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</si>
  <si>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</si>
  <si>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</si>
  <si>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</si>
  <si>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</si>
  <si>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</si>
  <si>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</si>
  <si>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</si>
  <si>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</si>
  <si>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</si>
  <si>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</si>
  <si>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</si>
  <si>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</si>
  <si>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</si>
  <si>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</si>
  <si>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</si>
  <si>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</si>
  <si>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</si>
  <si>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</si>
  <si>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</si>
  <si>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</si>
  <si>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</si>
  <si>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</si>
  <si>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</si>
  <si>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</si>
  <si>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</si>
  <si>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</si>
  <si>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</si>
  <si>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</si>
  <si>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</si>
  <si>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</si>
  <si>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</si>
  <si>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</si>
  <si>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</si>
  <si>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</si>
  <si>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</si>
  <si>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</si>
  <si>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</si>
  <si>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</si>
  <si>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</si>
  <si>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</si>
  <si>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</si>
  <si>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</si>
  <si>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</si>
  <si>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</si>
  <si>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</si>
  <si>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</si>
  <si>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</si>
  <si>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</si>
  <si>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</si>
  <si>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</si>
  <si>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</si>
  <si>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</si>
  <si>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</si>
  <si>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</si>
  <si>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</si>
  <si>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</si>
  <si>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</si>
  <si>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</si>
  <si>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</si>
  <si>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</si>
  <si>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</si>
  <si>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</si>
  <si>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</si>
  <si>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</si>
  <si>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</si>
  <si>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</si>
  <si>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</si>
  <si>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</si>
  <si>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</si>
  <si>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</si>
  <si>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</si>
  <si>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</si>
  <si>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</si>
  <si>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</si>
  <si>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</si>
  <si>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</si>
  <si>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</si>
  <si>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</si>
  <si>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</si>
  <si>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</si>
  <si>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</si>
  <si>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</si>
  <si>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</si>
  <si>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</si>
  <si>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</si>
  <si>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</si>
  <si>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</si>
  <si>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</si>
  <si>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</si>
  <si>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</si>
  <si>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</si>
  <si>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</si>
  <si>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</si>
  <si>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</si>
  <si>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</si>
  <si>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</si>
  <si>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</si>
  <si>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</si>
  <si>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</si>
  <si>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</si>
  <si>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</si>
  <si>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</si>
  <si>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</si>
  <si>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</si>
  <si>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</si>
  <si>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</si>
  <si>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</si>
  <si>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</si>
  <si>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</si>
  <si>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</si>
  <si>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</si>
  <si>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</si>
  <si>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</si>
  <si>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</si>
  <si>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</si>
  <si>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</si>
  <si>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</si>
  <si>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</si>
  <si>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</si>
  <si>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</si>
  <si>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</si>
  <si>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</si>
  <si>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</si>
  <si>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</si>
  <si>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</si>
  <si>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</si>
  <si>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</si>
  <si>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</si>
  <si>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</si>
  <si>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</si>
  <si>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</si>
  <si>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</si>
  <si>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</si>
  <si>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</si>
  <si>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</si>
  <si>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</si>
  <si>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</si>
  <si>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</si>
  <si>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</si>
  <si>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</si>
  <si>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</si>
  <si>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</si>
  <si>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</si>
  <si>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</si>
  <si>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</si>
  <si>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</si>
  <si>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</si>
  <si>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</si>
  <si>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</si>
  <si>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</si>
  <si>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</si>
  <si>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</si>
  <si>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</si>
  <si>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</si>
  <si>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</si>
  <si>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</si>
  <si>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</si>
  <si>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</si>
  <si>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</si>
  <si>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</si>
  <si>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</si>
  <si>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</si>
  <si>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</si>
  <si>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</si>
  <si>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</si>
  <si>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</si>
  <si>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</si>
  <si>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</si>
  <si>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</si>
  <si>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</si>
  <si>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</si>
  <si>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</si>
  <si>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</si>
  <si>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</si>
  <si>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</si>
  <si>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</si>
  <si>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</si>
  <si>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</si>
  <si>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</si>
  <si>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</si>
  <si>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</si>
  <si>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</si>
  <si>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</si>
  <si>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</si>
  <si>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</si>
  <si>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</si>
  <si>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</si>
  <si>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</si>
  <si>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</si>
  <si>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</si>
  <si>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</si>
  <si>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</si>
  <si>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</si>
  <si>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</si>
  <si>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</si>
  <si>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</si>
  <si>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</si>
  <si>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</si>
  <si>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</si>
  <si>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</si>
  <si>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</si>
  <si>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</si>
  <si>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</si>
  <si>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</si>
  <si>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</si>
  <si>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</si>
  <si>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</si>
  <si>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</si>
  <si>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</si>
  <si>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</si>
  <si>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</si>
  <si>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</si>
  <si>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</si>
  <si>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</si>
  <si>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</si>
  <si>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</si>
  <si>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</si>
  <si>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</si>
  <si>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</si>
  <si>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</si>
  <si>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</si>
  <si>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</si>
  <si>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</si>
  <si>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</si>
  <si>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</si>
  <si>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</si>
  <si>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</si>
  <si>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</si>
  <si>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</si>
  <si>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</si>
  <si>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</si>
  <si>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</si>
  <si>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</si>
  <si>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</si>
  <si>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</si>
  <si>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</si>
  <si>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</si>
  <si>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</si>
  <si>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</si>
  <si>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</si>
  <si>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</si>
  <si>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</si>
  <si>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</si>
  <si>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</si>
  <si>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</si>
  <si>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</si>
  <si>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</si>
  <si>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</si>
  <si>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</si>
  <si>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</si>
  <si>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</si>
  <si>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</si>
  <si>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</si>
  <si>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</si>
  <si>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</si>
  <si>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</si>
  <si>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</si>
  <si>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</si>
  <si>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</si>
  <si>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</si>
  <si>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</si>
  <si>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</si>
  <si>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</si>
  <si>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</si>
  <si>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</si>
  <si>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</si>
  <si>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</si>
  <si>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</si>
  <si>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</si>
  <si>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</si>
  <si>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</si>
  <si>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</si>
  <si>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</si>
  <si>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</si>
  <si>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</si>
  <si>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</si>
  <si>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</si>
  <si>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</si>
  <si>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</si>
  <si>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</si>
  <si>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</si>
  <si>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</si>
  <si>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</si>
  <si>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</si>
  <si>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</si>
  <si>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</si>
  <si>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</si>
  <si>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</si>
  <si>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</si>
  <si>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</si>
  <si>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</si>
  <si>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</si>
  <si>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</si>
  <si>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</si>
  <si>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</si>
  <si>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</si>
  <si>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</si>
  <si>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</si>
  <si>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</si>
  <si>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</si>
  <si>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</si>
  <si>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</si>
  <si>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</si>
  <si>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</si>
  <si>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</si>
  <si>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</si>
  <si>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</si>
  <si>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</si>
  <si>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</si>
  <si>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</si>
  <si>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</si>
  <si>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</si>
  <si>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</si>
  <si>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</si>
  <si>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</si>
  <si>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</si>
  <si>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</si>
  <si>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</si>
  <si>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</si>
  <si>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</si>
  <si>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</si>
  <si>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</si>
  <si>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</si>
  <si>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</si>
  <si>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</si>
  <si>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</si>
  <si>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</si>
  <si>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</si>
  <si>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</si>
  <si>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</si>
  <si>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</si>
  <si>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</si>
  <si>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</si>
  <si>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</si>
  <si>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</si>
  <si>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</si>
  <si>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</si>
  <si>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</si>
  <si>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</si>
  <si>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</si>
  <si>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</si>
  <si>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</si>
  <si>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</si>
  <si>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</si>
  <si>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</si>
  <si>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</si>
  <si>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</si>
  <si>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</si>
  <si>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</si>
  <si>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</si>
  <si>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</si>
  <si>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</si>
  <si>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</si>
  <si>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</si>
  <si>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</si>
  <si>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</si>
  <si>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</si>
  <si>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</si>
  <si>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</si>
  <si>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</si>
  <si>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</si>
  <si>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</si>
  <si>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</si>
  <si>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</si>
  <si>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</si>
  <si>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</si>
  <si>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</si>
  <si>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</si>
  <si>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</si>
  <si>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</si>
  <si>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</si>
  <si>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</si>
  <si>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</si>
  <si>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</si>
  <si>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</si>
  <si>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</si>
  <si>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</si>
  <si>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</si>
  <si>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</si>
  <si>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</si>
  <si>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</si>
  <si>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</si>
  <si>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</si>
  <si>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</si>
  <si>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</si>
  <si>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</si>
  <si>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</si>
  <si>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</si>
  <si>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</si>
  <si>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</si>
  <si>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</si>
  <si>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</si>
  <si>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</si>
  <si>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</si>
  <si>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</si>
  <si>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</si>
  <si>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</si>
  <si>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</si>
  <si>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</si>
  <si>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</si>
  <si>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</si>
  <si>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</si>
  <si>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</si>
  <si>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</si>
  <si>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</si>
  <si>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</si>
  <si>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</si>
  <si>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</si>
  <si>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</si>
  <si>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</si>
  <si>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</si>
  <si>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</si>
  <si>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</si>
  <si>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</si>
  <si>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</si>
  <si>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</si>
  <si>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</si>
  <si>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</si>
  <si>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</si>
  <si>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</si>
  <si>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</si>
  <si>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</si>
  <si>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</si>
  <si>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</si>
  <si>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</si>
  <si>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</si>
  <si>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</si>
  <si>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</si>
  <si>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</si>
  <si>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</si>
  <si>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</si>
  <si>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</si>
  <si>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</si>
  <si>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</si>
  <si>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</si>
  <si>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</si>
  <si>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</si>
  <si>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</si>
  <si>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</si>
  <si>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</si>
  <si>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</si>
  <si>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</si>
  <si>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</si>
  <si>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</si>
  <si>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</si>
  <si>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</si>
  <si>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</si>
  <si>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</si>
  <si>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</si>
  <si>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</si>
  <si>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</si>
  <si>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</si>
  <si>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</si>
  <si>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</si>
  <si>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</si>
  <si>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</si>
  <si>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</si>
  <si>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</si>
  <si>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</si>
  <si>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</si>
  <si>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</si>
  <si>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</si>
  <si>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</si>
  <si>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</si>
  <si>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</si>
  <si>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</si>
  <si>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</si>
  <si>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</si>
  <si>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</si>
  <si>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</si>
  <si>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</si>
  <si>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</si>
  <si>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</si>
  <si>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</si>
  <si>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</si>
  <si>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</si>
  <si>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</si>
  <si>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</si>
  <si>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</si>
  <si>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</si>
  <si>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</si>
  <si>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</si>
  <si>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</si>
  <si>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</si>
  <si>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</si>
  <si>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</si>
  <si>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</si>
  <si>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</si>
  <si>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</si>
  <si>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</si>
  <si>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</si>
  <si>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</si>
  <si>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</si>
  <si>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</si>
  <si>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</si>
  <si>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</si>
  <si>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</si>
  <si>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</si>
  <si>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</si>
  <si>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</si>
  <si>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</si>
  <si>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</si>
  <si>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</si>
  <si>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</si>
  <si>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</si>
  <si>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</si>
  <si>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</si>
  <si>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</si>
  <si>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</si>
  <si>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</si>
  <si>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</si>
  <si>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</si>
  <si>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</si>
  <si>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</si>
  <si>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</si>
  <si>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</si>
  <si>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</si>
  <si>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</si>
  <si>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</si>
  <si>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</si>
  <si>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</si>
  <si>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</si>
  <si>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</si>
  <si>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</si>
  <si>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</si>
  <si>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</si>
  <si>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</si>
  <si>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</si>
  <si>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</si>
  <si>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</si>
  <si>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</si>
  <si>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</si>
  <si>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</si>
  <si>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</si>
  <si>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</si>
  <si>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</si>
  <si>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</si>
  <si>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</si>
  <si>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</si>
  <si>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</si>
  <si>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</si>
  <si>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</si>
  <si>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</si>
  <si>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</si>
  <si>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</si>
  <si>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</si>
  <si>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</si>
  <si>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</si>
  <si>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</si>
  <si>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</si>
  <si>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</si>
  <si>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</si>
  <si>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</si>
  <si>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</si>
  <si>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</si>
  <si>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</si>
  <si>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</si>
  <si>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</si>
  <si>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</si>
  <si>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</si>
  <si>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</si>
  <si>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</si>
  <si>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</si>
  <si>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</si>
  <si>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</si>
  <si>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</si>
  <si>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</si>
  <si>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</si>
  <si>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</si>
  <si>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</si>
  <si>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</si>
  <si>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</si>
  <si>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</si>
  <si>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</si>
  <si>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</si>
  <si>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</si>
  <si>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</si>
  <si>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</si>
  <si>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</si>
  <si>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</si>
  <si>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</si>
  <si>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</si>
  <si>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</si>
  <si>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</si>
  <si>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</si>
  <si>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</si>
  <si>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</si>
  <si>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</si>
  <si>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</si>
  <si>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</si>
  <si>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</si>
  <si>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</si>
  <si>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</si>
  <si>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</si>
  <si>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</si>
  <si>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</si>
  <si>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</si>
  <si>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</si>
  <si>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</si>
  <si>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</si>
  <si>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</si>
  <si>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</si>
  <si>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</si>
  <si>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</si>
  <si>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</si>
  <si>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</si>
  <si>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</si>
  <si>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</si>
  <si>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</si>
  <si>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</si>
  <si>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</si>
  <si>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</si>
  <si>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</si>
  <si>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</si>
  <si>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</si>
  <si>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</si>
  <si>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</si>
  <si>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</si>
  <si>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</si>
  <si>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</si>
  <si>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</si>
  <si>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</si>
  <si>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</si>
  <si>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</si>
  <si>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</si>
  <si>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</si>
  <si>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</si>
  <si>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</si>
  <si>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</si>
  <si>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</si>
  <si>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</si>
  <si>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</si>
  <si>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</si>
  <si>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</si>
  <si>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</si>
  <si>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</si>
  <si>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</si>
  <si>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</si>
  <si>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</si>
  <si>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</si>
  <si>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</si>
  <si>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</si>
  <si>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</si>
  <si>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</si>
  <si>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</si>
  <si>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</si>
  <si>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</si>
  <si>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</si>
  <si>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</si>
  <si>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</si>
  <si>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</si>
  <si>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</si>
  <si>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</si>
  <si>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</si>
  <si>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</si>
  <si>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</si>
  <si>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</si>
  <si>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</si>
  <si>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</si>
  <si>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</si>
  <si>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</si>
  <si>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</si>
  <si>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</si>
  <si>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</si>
  <si>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</si>
  <si>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</si>
  <si>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</si>
  <si>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</si>
  <si>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</si>
  <si>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</si>
  <si>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</si>
  <si>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</si>
  <si>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</si>
  <si>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</si>
  <si>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</si>
  <si>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</si>
  <si>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</si>
  <si>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</si>
  <si>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</si>
  <si>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</si>
  <si>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</si>
  <si>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</si>
  <si>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</si>
  <si>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</si>
  <si>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</si>
  <si>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</si>
  <si>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</si>
  <si>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</si>
  <si>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</si>
  <si>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</si>
  <si>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</si>
  <si>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</si>
  <si>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</si>
  <si>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</si>
  <si>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</si>
  <si>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</si>
  <si>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</si>
  <si>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</si>
  <si>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</si>
  <si>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</si>
  <si>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</si>
  <si>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</si>
  <si>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</si>
  <si>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</si>
  <si>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</si>
  <si>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</si>
  <si>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</si>
  <si>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</si>
  <si>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</si>
  <si>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</si>
  <si>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</si>
  <si>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</si>
  <si>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</si>
  <si>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</si>
  <si>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</si>
  <si>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</si>
  <si>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</si>
  <si>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</si>
  <si>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</si>
  <si>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</si>
  <si>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</si>
  <si>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</si>
  <si>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</si>
  <si>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</si>
  <si>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</si>
  <si>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</si>
  <si>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</si>
  <si>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</si>
  <si>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</si>
  <si>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</si>
  <si>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</si>
  <si>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</si>
  <si>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</si>
  <si>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</si>
  <si>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</si>
  <si>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</si>
  <si>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</si>
  <si>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</si>
  <si>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</si>
  <si>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</si>
  <si>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</si>
  <si>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</si>
  <si>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</si>
  <si>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</si>
  <si>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</si>
  <si>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</si>
  <si>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</si>
  <si>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</si>
  <si>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</si>
  <si>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</si>
  <si>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</si>
  <si>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</si>
  <si>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</si>
  <si>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</si>
  <si>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</si>
  <si>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</si>
  <si>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</si>
  <si>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</si>
  <si>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</si>
  <si>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</si>
  <si>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</si>
  <si>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</si>
  <si>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</si>
  <si>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</si>
  <si>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</si>
  <si>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</si>
  <si>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</si>
  <si>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</si>
  <si>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</si>
  <si>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</si>
  <si>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</si>
  <si>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</si>
  <si>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</si>
  <si>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</si>
  <si>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</si>
  <si>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</si>
  <si>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</si>
  <si>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</si>
  <si>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</si>
  <si>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</si>
  <si>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</si>
  <si>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</si>
  <si>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</si>
  <si>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</si>
  <si>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</si>
  <si>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</si>
  <si>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</si>
  <si>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</si>
  <si>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</si>
  <si>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</si>
  <si>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</si>
  <si>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</si>
  <si>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</si>
  <si>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</si>
  <si>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</si>
  <si>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</si>
  <si>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</si>
  <si>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</si>
  <si>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</si>
  <si>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</si>
  <si>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</si>
  <si>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</si>
  <si>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</si>
  <si>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</si>
  <si>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</si>
  <si>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</si>
  <si>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</si>
  <si>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</si>
  <si>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</si>
  <si>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</si>
  <si>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</si>
  <si>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</si>
  <si>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</si>
  <si>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</si>
  <si>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</si>
  <si>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</si>
  <si>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</si>
  <si>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</si>
  <si>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</si>
  <si>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</si>
  <si>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</si>
  <si>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</si>
  <si>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</si>
  <si>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</si>
  <si>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</si>
  <si>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</si>
  <si>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</si>
  <si>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</si>
  <si>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</si>
  <si>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</si>
  <si>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</si>
  <si>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</si>
  <si>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</si>
  <si>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</si>
  <si>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</si>
  <si>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</si>
  <si>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</si>
  <si>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</si>
  <si>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</si>
  <si>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</si>
  <si>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</si>
  <si>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</si>
  <si>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</si>
  <si>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</si>
  <si>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</si>
  <si>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</si>
  <si>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</si>
  <si>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</si>
  <si>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</si>
  <si>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</si>
  <si>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</si>
  <si>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</si>
  <si>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</si>
  <si>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</si>
  <si>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</si>
  <si>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</si>
  <si>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</si>
  <si>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</si>
  <si>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</si>
  <si>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</si>
  <si>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</si>
  <si>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</si>
  <si>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</si>
  <si>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</si>
  <si>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</si>
  <si>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</si>
  <si>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</si>
  <si>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</si>
  <si>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</si>
  <si>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</si>
  <si>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</si>
  <si>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</si>
  <si>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</si>
  <si>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</si>
  <si>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</si>
  <si>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</si>
  <si>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</si>
  <si>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</si>
  <si>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</si>
  <si>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</si>
  <si>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</si>
  <si>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</si>
  <si>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</si>
  <si>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</si>
  <si>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</si>
  <si>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</si>
  <si>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</si>
  <si>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</si>
  <si>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</si>
  <si>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</si>
  <si>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</si>
  <si>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</si>
  <si>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</si>
  <si>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</si>
  <si>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</si>
  <si>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</si>
  <si>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</si>
  <si>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</si>
  <si>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</si>
  <si>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</si>
  <si>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</si>
  <si>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</si>
  <si>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</si>
  <si>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</si>
  <si>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</si>
  <si>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</si>
  <si>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</si>
  <si>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</si>
  <si>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</si>
  <si>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</si>
  <si>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</si>
  <si>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</si>
  <si>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</si>
  <si>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</si>
  <si>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</si>
  <si>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</si>
  <si>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</si>
  <si>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</si>
  <si>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</si>
  <si>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</si>
  <si>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</si>
  <si>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</si>
  <si>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</si>
  <si>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</si>
  <si>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</si>
  <si>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</si>
  <si>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</si>
  <si>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</si>
  <si>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</si>
  <si>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</si>
  <si>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</si>
  <si>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</si>
  <si>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</si>
  <si>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</si>
  <si>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</si>
  <si>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</si>
  <si>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</si>
  <si>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</si>
  <si>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</si>
  <si>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</si>
  <si>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</si>
  <si>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</si>
  <si>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</si>
  <si>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</si>
  <si>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</si>
  <si>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</si>
  <si>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</si>
  <si>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</si>
  <si>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</si>
  <si>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</si>
  <si>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</si>
  <si>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</si>
  <si>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</si>
  <si>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</si>
  <si>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</si>
  <si>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</si>
  <si>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</si>
  <si>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</si>
  <si>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</si>
  <si>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</si>
  <si>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</si>
  <si>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</si>
  <si>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</si>
  <si>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</si>
  <si>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</si>
  <si>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</si>
  <si>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</si>
  <si>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</si>
  <si>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</si>
  <si>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</si>
  <si>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</si>
  <si>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</si>
  <si>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</si>
  <si>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</si>
  <si>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</si>
  <si>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</si>
  <si>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</si>
  <si>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</si>
  <si>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</si>
  <si>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</si>
  <si>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</si>
  <si>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</si>
  <si>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</si>
  <si>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</si>
  <si>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</si>
  <si>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</si>
  <si>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</si>
  <si>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</si>
  <si>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</si>
  <si>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</si>
  <si>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</si>
  <si>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</si>
  <si>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</si>
  <si>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</si>
  <si>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</si>
  <si>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</si>
  <si>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</si>
  <si>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</si>
  <si>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</si>
  <si>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</si>
  <si>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</si>
  <si>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</si>
  <si>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</si>
  <si>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</si>
  <si>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</si>
  <si>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</si>
  <si>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</si>
  <si>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</si>
  <si>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</si>
  <si>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</si>
  <si>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</si>
  <si>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</si>
  <si>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</si>
  <si>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</si>
  <si>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</si>
  <si>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</si>
  <si>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</si>
  <si>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</si>
  <si>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</si>
  <si>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</si>
  <si>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</si>
  <si>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</si>
  <si>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</si>
  <si>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</si>
  <si>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</si>
  <si>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</si>
  <si>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</si>
  <si>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</si>
  <si>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</si>
  <si>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</si>
  <si>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</si>
  <si>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</si>
  <si>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</si>
  <si>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</si>
  <si>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</si>
  <si>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</si>
  <si>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</si>
  <si>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</si>
  <si>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</si>
  <si>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</si>
  <si>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</si>
  <si>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</si>
  <si>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</si>
  <si>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</si>
  <si>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</si>
  <si>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</si>
  <si>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</si>
  <si>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</si>
  <si>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</si>
  <si>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</si>
  <si>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</si>
  <si>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</si>
  <si>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</si>
  <si>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</si>
  <si>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</si>
  <si>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</si>
  <si>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</si>
  <si>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</si>
  <si>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</si>
  <si>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</si>
  <si>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</si>
  <si>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</si>
  <si>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</si>
  <si>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</si>
  <si>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</si>
  <si>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</si>
  <si>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</si>
  <si>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</si>
  <si>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</si>
  <si>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</si>
  <si>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</si>
  <si>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</si>
  <si>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</si>
  <si>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</si>
  <si>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</si>
  <si>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</si>
  <si>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</si>
  <si>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</si>
  <si>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</si>
  <si>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</si>
  <si>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</si>
  <si>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</si>
  <si>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</si>
  <si>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</si>
  <si>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</si>
  <si>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</si>
  <si>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</si>
  <si>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</si>
  <si>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</si>
  <si>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</si>
  <si>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</si>
  <si>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</si>
  <si>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</si>
  <si>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</si>
  <si>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</si>
  <si>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</si>
  <si>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</si>
  <si>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</si>
  <si>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</si>
  <si>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</si>
  <si>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</si>
  <si>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</si>
  <si>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</si>
  <si>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</si>
  <si>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</si>
  <si>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</si>
  <si>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</si>
  <si>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</si>
  <si>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</si>
  <si>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</si>
  <si>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</si>
  <si>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</si>
  <si>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</si>
  <si>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</si>
  <si>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</si>
  <si>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</si>
  <si>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</si>
  <si>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</si>
  <si>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</si>
  <si>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</si>
  <si>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</si>
  <si>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</si>
  <si>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</si>
  <si>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</si>
  <si>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</si>
  <si>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</si>
  <si>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</si>
  <si>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</si>
  <si>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</si>
  <si>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</si>
  <si>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</si>
  <si>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</si>
  <si>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</si>
  <si>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</si>
  <si>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</si>
  <si>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</si>
  <si>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</si>
  <si>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</si>
  <si>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</si>
  <si>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</si>
  <si>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</si>
  <si>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</si>
  <si>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</si>
  <si>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</si>
  <si>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</si>
  <si>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</si>
  <si>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</si>
  <si>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</si>
  <si>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</si>
  <si>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</si>
  <si>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</si>
  <si>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</si>
  <si>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</si>
  <si>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</si>
  <si>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</si>
  <si>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</si>
  <si>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</si>
  <si>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</si>
  <si>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</si>
  <si>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</si>
  <si>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</si>
  <si>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</si>
  <si>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</si>
  <si>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</si>
  <si>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</si>
  <si>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</si>
  <si>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</si>
  <si>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</si>
  <si>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</si>
  <si>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</si>
  <si>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</si>
  <si>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</si>
  <si>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</si>
  <si>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</si>
  <si>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</si>
  <si>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</si>
  <si>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</si>
  <si>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</si>
  <si>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</si>
  <si>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</si>
  <si>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</si>
  <si>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</si>
  <si>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</si>
  <si>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</si>
  <si>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</si>
  <si>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</si>
  <si>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</si>
  <si>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</si>
  <si>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</si>
  <si>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</si>
  <si>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</si>
  <si>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</si>
  <si>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</si>
  <si>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</si>
  <si>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</si>
  <si>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</si>
  <si>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</si>
  <si>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</si>
  <si>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</si>
  <si>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</si>
  <si>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</si>
  <si>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</si>
  <si>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</si>
  <si>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</si>
  <si>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</si>
  <si>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</si>
  <si>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</si>
  <si>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</si>
  <si>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</si>
  <si>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</si>
  <si>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</si>
  <si>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</si>
  <si>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</si>
  <si>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</si>
  <si>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</si>
  <si>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</si>
  <si>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</si>
  <si>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</si>
  <si>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</si>
  <si>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</si>
  <si>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</si>
  <si>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</si>
  <si>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</si>
  <si>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</si>
  <si>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</si>
  <si>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</si>
  <si>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</si>
  <si>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</si>
  <si>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</si>
  <si>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</si>
  <si>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</si>
  <si>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</si>
  <si>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</si>
  <si>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</si>
  <si>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</si>
  <si>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</si>
  <si>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</si>
  <si>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</si>
  <si>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</si>
  <si>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</si>
  <si>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</si>
  <si>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</si>
  <si>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</si>
  <si>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</si>
  <si>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</si>
  <si>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</si>
  <si>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</si>
  <si>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</si>
  <si>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</si>
  <si>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</si>
  <si>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</si>
  <si>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</si>
  <si>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</si>
  <si>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</si>
  <si>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</si>
  <si>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</si>
  <si>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</si>
  <si>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</si>
  <si>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</si>
  <si>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</si>
  <si>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</si>
  <si>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</si>
  <si>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</si>
  <si>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</si>
  <si>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</si>
  <si>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</si>
  <si>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</si>
  <si>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</si>
  <si>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</si>
  <si>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</si>
  <si>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</si>
  <si>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</si>
  <si>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</si>
  <si>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</si>
  <si>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</si>
  <si>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</si>
  <si>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</si>
  <si>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</si>
  <si>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</si>
  <si>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</si>
  <si>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</si>
  <si>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</si>
  <si>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</si>
  <si>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</si>
  <si>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</si>
  <si>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</si>
  <si>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</si>
  <si>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</si>
  <si>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</si>
  <si>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</si>
  <si>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</si>
  <si>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</si>
  <si>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</si>
  <si>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</si>
  <si>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</si>
  <si>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</si>
  <si>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</si>
  <si>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</si>
  <si>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</si>
  <si>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</si>
  <si>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</si>
  <si>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</si>
  <si>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</si>
  <si>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</si>
  <si>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</si>
  <si>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</si>
  <si>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</si>
  <si>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</si>
  <si>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</si>
  <si>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</si>
  <si>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</si>
  <si>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</si>
  <si>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</si>
  <si>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</si>
  <si>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</si>
  <si>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</si>
  <si>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</si>
  <si>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</si>
  <si>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</si>
  <si>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</si>
  <si>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</si>
  <si>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</si>
  <si>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</si>
  <si>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</si>
  <si>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</si>
  <si>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</si>
  <si>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</si>
  <si>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</si>
  <si>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</si>
  <si>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</si>
  <si>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</si>
  <si>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</si>
  <si>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</si>
  <si>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</si>
  <si>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</si>
  <si>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</si>
  <si>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</si>
  <si>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</si>
  <si>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</si>
  <si>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</si>
  <si>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</si>
  <si>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</si>
  <si>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</si>
  <si>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</si>
  <si>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</si>
  <si>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</si>
  <si>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</si>
  <si>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</si>
  <si>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</si>
  <si>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</si>
  <si>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</si>
  <si>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</si>
  <si>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</si>
  <si>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</si>
  <si>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</si>
  <si>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</si>
  <si>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</si>
  <si>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</si>
  <si>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</si>
  <si>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</si>
  <si>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</si>
  <si>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</si>
  <si>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</si>
  <si>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</si>
  <si>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</si>
  <si>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</si>
  <si>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</si>
  <si>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</si>
  <si>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</si>
  <si>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</si>
  <si>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</si>
  <si>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</si>
  <si>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</si>
  <si>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</si>
  <si>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</si>
  <si>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</si>
  <si>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</si>
  <si>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</si>
  <si>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</si>
  <si>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</si>
  <si>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</si>
  <si>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</si>
  <si>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</si>
  <si>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</si>
  <si>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</si>
  <si>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</si>
  <si>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</si>
  <si>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</si>
  <si>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</si>
  <si>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</si>
  <si>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</si>
  <si>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</si>
  <si>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</si>
  <si>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</si>
  <si>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</si>
  <si>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</si>
  <si>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</si>
  <si>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</si>
  <si>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</si>
  <si>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</si>
  <si>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</si>
  <si>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</si>
  <si>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</si>
  <si>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</si>
  <si>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</si>
  <si>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</si>
  <si>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</si>
  <si>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</si>
  <si>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</si>
  <si>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</si>
  <si>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</si>
  <si>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</si>
  <si>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</si>
  <si>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</si>
  <si>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</si>
  <si>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</si>
  <si>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</si>
  <si>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</si>
  <si>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</si>
  <si>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</si>
  <si>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</si>
  <si>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</si>
  <si>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</si>
  <si>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</si>
  <si>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</si>
  <si>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</si>
  <si>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</si>
  <si>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</si>
  <si>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</si>
  <si>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</si>
  <si>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</si>
  <si>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</si>
  <si>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</si>
  <si>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</si>
  <si>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</si>
  <si>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</si>
  <si>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</si>
  <si>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</si>
  <si>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</si>
  <si>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</si>
  <si>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</si>
  <si>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</si>
  <si>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</si>
  <si>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</si>
  <si>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</si>
  <si>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</si>
  <si>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</si>
  <si>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</si>
  <si>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</si>
  <si>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</si>
  <si>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</si>
  <si>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</si>
  <si>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</si>
  <si>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</si>
  <si>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</si>
  <si>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</si>
  <si>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</si>
  <si>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</si>
  <si>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</si>
  <si>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</si>
  <si>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</si>
  <si>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</si>
  <si>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</si>
  <si>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</si>
  <si>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</si>
  <si>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</si>
  <si>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</si>
  <si>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</si>
  <si>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</si>
  <si>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</si>
  <si>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</si>
  <si>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</si>
  <si>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</si>
  <si>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</si>
  <si>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</si>
  <si>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</si>
  <si>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</si>
  <si>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</si>
  <si>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</si>
  <si>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</si>
  <si>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</si>
  <si>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</si>
  <si>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</si>
  <si>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</si>
  <si>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</si>
  <si>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</si>
  <si>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</si>
  <si>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</si>
  <si>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</si>
  <si>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</si>
  <si>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</si>
  <si>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</si>
  <si>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</si>
  <si>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</si>
  <si>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</si>
  <si>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</si>
  <si>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</si>
  <si>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</si>
  <si>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</si>
  <si>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</si>
  <si>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</si>
  <si>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</si>
  <si>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</si>
  <si>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</si>
  <si>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</si>
  <si>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</si>
  <si>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</si>
  <si>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</si>
  <si>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</si>
  <si>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</si>
  <si>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</si>
  <si>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</si>
  <si>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</si>
  <si>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</si>
  <si>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</si>
  <si>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</si>
  <si>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</si>
  <si>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</si>
  <si>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</si>
  <si>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</si>
  <si>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</si>
  <si>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</si>
  <si>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</si>
  <si>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</si>
  <si>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</si>
  <si>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</si>
  <si>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</si>
  <si>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</si>
  <si>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</si>
  <si>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</si>
  <si>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</si>
  <si>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</si>
  <si>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</si>
  <si>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</si>
  <si>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</si>
  <si>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</si>
  <si>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</si>
  <si>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</si>
  <si>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</si>
  <si>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</si>
  <si>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</si>
  <si>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</si>
  <si>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</si>
  <si>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</si>
  <si>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</si>
  <si>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</si>
  <si>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</si>
  <si>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</si>
  <si>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</si>
  <si>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</si>
  <si>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</si>
  <si>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</si>
  <si>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</si>
  <si>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</si>
  <si>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</si>
  <si>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</si>
  <si>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</si>
  <si>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</si>
  <si>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</si>
  <si>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</si>
  <si>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</si>
  <si>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</si>
  <si>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</si>
  <si>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</si>
  <si>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</si>
  <si>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</si>
  <si>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</si>
  <si>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</si>
  <si>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</si>
  <si>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</si>
  <si>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</si>
  <si>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</si>
  <si>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</si>
  <si>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</si>
  <si>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</si>
  <si>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</si>
  <si>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</si>
  <si>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</si>
  <si>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</si>
  <si>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</si>
  <si>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</si>
  <si>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</si>
  <si>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</si>
  <si>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</si>
  <si>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</si>
  <si>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</si>
  <si>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</si>
  <si>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</si>
  <si>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</si>
  <si>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</si>
  <si>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</si>
  <si>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</si>
  <si>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</si>
  <si>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</si>
  <si>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</si>
  <si>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</si>
  <si>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</si>
  <si>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</si>
  <si>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</si>
  <si>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</si>
  <si>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</si>
  <si>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</si>
  <si>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</si>
  <si>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</si>
  <si>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</si>
  <si>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</si>
  <si>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</si>
  <si>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</si>
  <si>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</si>
  <si>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</si>
  <si>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</si>
  <si>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</si>
  <si>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</si>
  <si>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</si>
  <si>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</si>
  <si>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</si>
  <si>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</si>
  <si>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</si>
  <si>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</si>
  <si>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</si>
  <si>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</si>
  <si>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</si>
  <si>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</si>
  <si>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</si>
  <si>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</si>
  <si>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</si>
  <si>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</si>
  <si>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</si>
  <si>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</si>
  <si>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</si>
  <si>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</si>
  <si>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</si>
  <si>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</si>
  <si>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</si>
  <si>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</si>
  <si>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</si>
  <si>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</si>
  <si>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</si>
  <si>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</si>
  <si>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</si>
  <si>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</si>
  <si>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</si>
  <si>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</si>
  <si>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</si>
  <si>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</si>
  <si>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</si>
  <si>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</si>
  <si>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</si>
  <si>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</si>
  <si>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</si>
  <si>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</si>
  <si>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</si>
  <si>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</si>
  <si>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</si>
  <si>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</si>
  <si>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</si>
  <si>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</si>
  <si>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</si>
  <si>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</si>
  <si>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</si>
  <si>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</si>
  <si>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</si>
  <si>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</si>
  <si>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</si>
  <si>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</si>
  <si>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</si>
  <si>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</si>
  <si>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</si>
  <si>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</si>
  <si>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</si>
  <si>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</si>
  <si>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</si>
  <si>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</si>
  <si>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</si>
  <si>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</si>
  <si>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</si>
  <si>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</si>
  <si>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</si>
  <si>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</si>
  <si>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</si>
  <si>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</si>
  <si>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</si>
  <si>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</si>
  <si>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</si>
  <si>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</si>
  <si>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</si>
  <si>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</si>
  <si>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</si>
  <si>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</si>
  <si>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</si>
  <si>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</si>
  <si>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</si>
  <si>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</si>
  <si>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</si>
  <si>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</si>
  <si>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</si>
  <si>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</si>
  <si>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</si>
  <si>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</si>
  <si>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</si>
  <si>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</si>
  <si>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</si>
  <si>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</si>
  <si>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</si>
  <si>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</si>
  <si>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</si>
  <si>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</si>
  <si>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</si>
  <si>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</si>
  <si>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</si>
  <si>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</si>
  <si>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</si>
  <si>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</si>
  <si>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</si>
  <si>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</si>
  <si>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</si>
  <si>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</si>
  <si>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</si>
  <si>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</si>
  <si>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</si>
  <si>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</si>
  <si>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</si>
  <si>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</si>
  <si>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</si>
  <si>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</si>
  <si>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</si>
  <si>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</si>
  <si>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</si>
  <si>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</si>
  <si>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</si>
  <si>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</si>
  <si>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</si>
  <si>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</si>
  <si>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</si>
  <si>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</si>
  <si>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</si>
  <si>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</si>
  <si>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</si>
  <si>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</si>
  <si>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</si>
  <si>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</si>
  <si>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</si>
  <si>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</si>
  <si>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</si>
  <si>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</si>
  <si>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</si>
  <si>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</si>
  <si>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</si>
  <si>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</si>
  <si>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</si>
  <si>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</si>
  <si>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</si>
  <si>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</si>
  <si>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</si>
  <si>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</si>
  <si>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</si>
  <si>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</si>
  <si>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</si>
  <si>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</si>
  <si>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</si>
  <si>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</si>
  <si>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</si>
  <si>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</si>
  <si>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</si>
  <si>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</si>
  <si>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</si>
  <si>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</si>
  <si>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</si>
  <si>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</si>
  <si>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</si>
  <si>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</si>
  <si>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</si>
  <si>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</si>
  <si>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</si>
  <si>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</si>
  <si>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</si>
  <si>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</si>
  <si>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</si>
  <si>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</si>
  <si>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</si>
  <si>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</si>
  <si>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</si>
  <si>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</si>
  <si>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</si>
  <si>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</si>
  <si>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</si>
  <si>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</si>
  <si>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</si>
  <si>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</si>
  <si>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</si>
  <si>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</si>
  <si>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</si>
  <si>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</si>
  <si>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</si>
  <si>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</si>
  <si>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</si>
  <si>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</si>
  <si>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</si>
  <si>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</si>
  <si>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</si>
  <si>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</si>
  <si>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</si>
  <si>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</si>
  <si>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</si>
  <si>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</si>
  <si>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</si>
  <si>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</si>
  <si>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</si>
  <si>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</si>
  <si>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</si>
  <si>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</si>
  <si>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</si>
  <si>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</si>
  <si>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</si>
  <si>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</si>
  <si>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</si>
  <si>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</si>
  <si>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</si>
  <si>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</si>
  <si>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</si>
  <si>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</si>
  <si>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</si>
  <si>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</si>
  <si>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</si>
  <si>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</si>
  <si>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</si>
  <si>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</si>
  <si>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</si>
  <si>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</si>
  <si>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</si>
  <si>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</si>
  <si>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</si>
  <si>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</si>
  <si>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</si>
  <si>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</si>
  <si>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</si>
  <si>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</si>
  <si>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</si>
  <si>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</si>
  <si>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</si>
  <si>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</si>
  <si>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</si>
  <si>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</si>
  <si>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</si>
  <si>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</si>
  <si>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</si>
  <si>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</si>
  <si>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</si>
  <si>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</si>
  <si>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</si>
  <si>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</si>
  <si>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</si>
  <si>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</si>
  <si>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</si>
  <si>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</si>
  <si>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</si>
  <si>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</si>
  <si>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</si>
  <si>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</si>
  <si>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</si>
  <si>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</si>
  <si>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</si>
  <si>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</si>
  <si>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</si>
  <si>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</si>
  <si>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</si>
  <si>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</si>
  <si>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</si>
  <si>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</si>
  <si>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</si>
  <si>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</si>
  <si>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</si>
  <si>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</si>
  <si>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</si>
  <si>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</si>
  <si>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</si>
  <si>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</si>
  <si>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</si>
  <si>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</si>
  <si>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</si>
  <si>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</si>
  <si>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</si>
  <si>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</si>
  <si>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</si>
  <si>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</si>
  <si>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</si>
  <si>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</si>
  <si>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</si>
  <si>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</si>
  <si>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</si>
  <si>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</si>
  <si>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</si>
  <si>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</si>
  <si>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</si>
  <si>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</si>
  <si>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</si>
  <si>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</si>
  <si>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</si>
  <si>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</si>
  <si>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</si>
  <si>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</si>
  <si>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</si>
  <si>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</si>
  <si>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</si>
  <si>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</si>
  <si>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</si>
  <si>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</si>
  <si>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</si>
  <si>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</si>
  <si>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</si>
  <si>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</si>
  <si>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</si>
  <si>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</si>
  <si>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</si>
  <si>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</si>
  <si>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</si>
  <si>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</si>
  <si>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</si>
  <si>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</si>
  <si>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</si>
  <si>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</si>
  <si>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</si>
  <si>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</si>
  <si>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</si>
  <si>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</si>
  <si>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</si>
  <si>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</si>
  <si>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</si>
  <si>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</si>
  <si>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</si>
  <si>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</si>
  <si>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</si>
  <si>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</si>
  <si>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</si>
  <si>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</si>
  <si>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</si>
  <si>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</si>
  <si>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</si>
  <si>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</si>
  <si>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</si>
  <si>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</si>
  <si>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</si>
  <si>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</si>
  <si>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</si>
  <si>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</si>
  <si>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</si>
  <si>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</si>
  <si>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</si>
  <si>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</si>
  <si>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</si>
  <si>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</si>
  <si>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</si>
  <si>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</si>
  <si>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</si>
  <si>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</si>
  <si>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</si>
  <si>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</si>
  <si>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</si>
  <si>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</si>
  <si>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</si>
  <si>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</si>
  <si>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</si>
  <si>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</si>
  <si>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</si>
  <si>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</si>
  <si>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</si>
  <si>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</si>
  <si>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</si>
  <si>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</si>
  <si>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</si>
  <si>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</si>
  <si>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</si>
  <si>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</si>
  <si>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</si>
  <si>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</si>
  <si>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</si>
  <si>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</si>
  <si>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</si>
  <si>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</si>
  <si>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</si>
  <si>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</si>
  <si>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</si>
  <si>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</si>
  <si>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</si>
  <si>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</si>
  <si>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</si>
  <si>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</si>
  <si>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</si>
  <si>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</si>
  <si>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</si>
  <si>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</si>
  <si>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</si>
  <si>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</si>
  <si>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</si>
  <si>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</si>
  <si>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</si>
  <si>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</si>
  <si>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</si>
  <si>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</si>
  <si>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</si>
  <si>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</si>
  <si>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</si>
  <si>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</si>
  <si>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</si>
  <si>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</si>
  <si>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</si>
  <si>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</si>
  <si>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</si>
  <si>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</si>
  <si>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</si>
  <si>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</si>
  <si>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</si>
  <si>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</si>
  <si>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</si>
  <si>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</si>
  <si>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</si>
  <si>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</si>
  <si>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</si>
  <si>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</si>
  <si>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</si>
  <si>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</si>
  <si>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</si>
  <si>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</si>
  <si>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</si>
  <si>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</si>
  <si>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</si>
  <si>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</si>
  <si>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</si>
  <si>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</si>
  <si>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</si>
  <si>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</si>
  <si>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</si>
  <si>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</si>
  <si>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</si>
  <si>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</si>
  <si>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</si>
  <si>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</si>
  <si>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</si>
  <si>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</si>
  <si>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</si>
  <si>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</si>
  <si>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</si>
  <si>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</si>
  <si>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</si>
  <si>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</si>
  <si>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</si>
  <si>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</si>
  <si>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</si>
  <si>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</si>
  <si>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</si>
  <si>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</si>
  <si>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</si>
  <si>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</si>
  <si>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</si>
  <si>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</si>
  <si>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</si>
  <si>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</si>
  <si>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</si>
  <si>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</si>
  <si>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</si>
  <si>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</si>
  <si>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</si>
  <si>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</si>
  <si>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</si>
  <si>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</si>
  <si>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</si>
  <si>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</si>
  <si>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</si>
  <si>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</si>
  <si>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</si>
  <si>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</si>
  <si>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</si>
  <si>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</si>
  <si>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</si>
  <si>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</si>
  <si>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</si>
  <si>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</si>
  <si>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</si>
  <si>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</si>
  <si>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</si>
  <si>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</si>
  <si>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</si>
  <si>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</si>
  <si>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</si>
  <si>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</si>
  <si>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</si>
  <si>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</si>
  <si>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</si>
  <si>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</si>
  <si>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</si>
  <si>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</si>
  <si>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</si>
  <si>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</si>
  <si>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</si>
  <si>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</si>
  <si>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</si>
  <si>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</si>
  <si>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</si>
  <si>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</si>
  <si>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</si>
  <si>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</si>
  <si>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</si>
  <si>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</si>
  <si>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</si>
  <si>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</si>
  <si>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</si>
  <si>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</si>
  <si>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</si>
  <si>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</si>
  <si>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</si>
  <si>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</si>
  <si>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</si>
  <si>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</si>
  <si>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</si>
  <si>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</si>
  <si>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</si>
  <si>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</si>
  <si>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</si>
  <si>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</si>
  <si>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</si>
  <si>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</si>
  <si>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</si>
  <si>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</si>
  <si>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</si>
  <si>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</si>
  <si>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</si>
  <si>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</si>
  <si>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</si>
  <si>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</si>
  <si>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</si>
  <si>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</si>
  <si>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</si>
  <si>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</si>
  <si>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</si>
  <si>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</si>
  <si>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</si>
  <si>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</si>
  <si>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</si>
  <si>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</si>
  <si>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</si>
  <si>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</si>
  <si>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</si>
  <si>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</si>
  <si>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</si>
  <si>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</si>
  <si>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</si>
  <si>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</si>
  <si>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</si>
  <si>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</si>
  <si>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</si>
  <si>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</si>
  <si>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</si>
  <si>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</si>
  <si>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</si>
  <si>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</si>
  <si>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</si>
  <si>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</si>
  <si>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</si>
  <si>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</si>
  <si>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</si>
  <si>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</si>
  <si>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</si>
  <si>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</si>
  <si>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</si>
  <si>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</si>
  <si>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</si>
  <si>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</si>
  <si>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</si>
  <si>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</si>
  <si>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</si>
  <si>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</si>
  <si>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</si>
  <si>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</si>
  <si>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</si>
  <si>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</si>
  <si>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</si>
  <si>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</si>
  <si>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</si>
  <si>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</si>
  <si>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</si>
  <si>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</si>
  <si>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</si>
  <si>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</si>
  <si>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</si>
  <si>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</si>
  <si>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</si>
  <si>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</si>
  <si>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</si>
  <si>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</si>
  <si>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</si>
  <si>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</si>
  <si>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</si>
  <si>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</si>
  <si>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</si>
  <si>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</si>
  <si>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</si>
  <si>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</si>
  <si>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</si>
  <si>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</si>
  <si>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</si>
  <si>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</si>
  <si>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</si>
  <si>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</si>
  <si>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</si>
  <si>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</si>
  <si>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</si>
  <si>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</si>
  <si>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</si>
  <si>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</si>
  <si>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</si>
  <si>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</si>
  <si>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</si>
  <si>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</si>
  <si>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</si>
  <si>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</si>
  <si>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</si>
  <si>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</si>
  <si>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</si>
  <si>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</si>
  <si>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</si>
  <si>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</si>
  <si>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</si>
  <si>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</si>
  <si>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</si>
  <si>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</si>
  <si>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</si>
  <si>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</si>
  <si>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</si>
  <si>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</si>
  <si>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</si>
  <si>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</si>
  <si>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</si>
  <si>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</si>
  <si>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</si>
  <si>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</si>
  <si>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</si>
  <si>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</si>
  <si>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</si>
  <si>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</si>
  <si>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</si>
  <si>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</si>
  <si>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</si>
  <si>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</si>
  <si>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</si>
  <si>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</si>
  <si>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</si>
  <si>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</si>
  <si>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</si>
  <si>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</si>
  <si>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</si>
  <si>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</si>
  <si>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</si>
  <si>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</si>
  <si>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</si>
  <si>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</si>
  <si>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</si>
  <si>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</si>
  <si>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</si>
  <si>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</si>
  <si>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</si>
  <si>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</si>
  <si>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</si>
  <si>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</si>
  <si>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</si>
  <si>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</si>
  <si>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</si>
  <si>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</si>
  <si>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</si>
  <si>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</si>
  <si>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</si>
  <si>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</si>
  <si>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</si>
  <si>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</si>
  <si>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</si>
  <si>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</si>
  <si>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</si>
  <si>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</si>
  <si>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</si>
  <si>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</si>
  <si>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</si>
  <si>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</si>
  <si>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</si>
  <si>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</si>
  <si>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</si>
  <si>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</si>
  <si>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</si>
  <si>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</si>
  <si>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</si>
  <si>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</si>
  <si>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</si>
  <si>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</si>
  <si>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</si>
  <si>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</si>
  <si>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</si>
  <si>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</si>
  <si>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</si>
  <si>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</si>
  <si>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</si>
  <si>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</si>
  <si>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</si>
  <si>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</si>
  <si>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</si>
  <si>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</si>
  <si>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</si>
  <si>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</si>
  <si>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</si>
  <si>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</si>
  <si>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</si>
  <si>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</si>
  <si>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</si>
  <si>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</si>
  <si>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</si>
  <si>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</si>
  <si>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</si>
  <si>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</si>
  <si>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</si>
  <si>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</si>
  <si>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</si>
  <si>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</si>
  <si>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</si>
  <si>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</si>
  <si>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</si>
  <si>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</si>
  <si>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</si>
  <si>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</si>
  <si>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</si>
  <si>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</si>
  <si>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</si>
  <si>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</si>
  <si>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</si>
  <si>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</si>
  <si>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</si>
  <si>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</si>
  <si>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</si>
  <si>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</si>
  <si>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</si>
  <si>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</si>
  <si>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</si>
  <si>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</si>
  <si>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</si>
  <si>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</si>
  <si>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</si>
  <si>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</si>
  <si>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</si>
  <si>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</si>
  <si>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</si>
  <si>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</si>
  <si>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</si>
  <si>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</si>
  <si>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</si>
  <si>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</si>
  <si>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</si>
  <si>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</si>
  <si>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</si>
  <si>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</si>
  <si>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</si>
  <si>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</si>
  <si>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</si>
  <si>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</si>
  <si>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</si>
  <si>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</si>
  <si>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</si>
  <si>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</si>
  <si>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</si>
  <si>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</si>
  <si>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</si>
  <si>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</si>
  <si>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</si>
  <si>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</si>
  <si>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</si>
  <si>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</si>
  <si>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</si>
  <si>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</si>
  <si>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</si>
  <si>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</si>
  <si>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</si>
  <si>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</si>
  <si>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</si>
  <si>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</si>
  <si>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</si>
  <si>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</si>
  <si>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</si>
  <si>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</si>
  <si>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</si>
  <si>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</si>
  <si>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</si>
  <si>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</si>
  <si>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</si>
  <si>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</si>
  <si>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</si>
  <si>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</si>
  <si>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</si>
  <si>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</si>
  <si>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</si>
  <si>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</si>
  <si>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</si>
  <si>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</si>
  <si>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</si>
  <si>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</si>
  <si>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</si>
  <si>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</si>
  <si>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</si>
  <si>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</si>
  <si>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</si>
  <si>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</si>
  <si>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</si>
  <si>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</si>
  <si>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</si>
  <si>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</si>
  <si>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</si>
  <si>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</si>
  <si>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</si>
  <si>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</si>
  <si>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</si>
  <si>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</si>
  <si>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</si>
  <si>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</si>
  <si>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</si>
  <si>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</si>
  <si>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</si>
  <si>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</si>
  <si>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</si>
  <si>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</si>
  <si>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</si>
  <si>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</si>
  <si>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</si>
  <si>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</si>
  <si>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</si>
  <si>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</si>
  <si>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</si>
  <si>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</si>
  <si>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</si>
  <si>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</si>
  <si>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</si>
  <si>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</si>
  <si>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</si>
  <si>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</si>
  <si>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</si>
  <si>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</si>
  <si>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</si>
  <si>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</si>
  <si>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</si>
  <si>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</si>
  <si>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</si>
  <si>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</si>
  <si>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</si>
  <si>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</si>
  <si>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</si>
  <si>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</si>
  <si>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</si>
  <si>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</si>
  <si>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</si>
  <si>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</si>
  <si>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</si>
  <si>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</si>
  <si>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</si>
  <si>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</si>
  <si>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</si>
  <si>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</si>
  <si>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</si>
  <si>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</si>
  <si>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</si>
  <si>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</si>
  <si>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</si>
  <si>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</si>
  <si>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</si>
  <si>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</si>
  <si>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</si>
  <si>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</si>
  <si>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</si>
  <si>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</si>
  <si>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</si>
  <si>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</si>
  <si>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</si>
  <si>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</si>
  <si>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</si>
  <si>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</si>
  <si>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</si>
  <si>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</si>
  <si>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</si>
  <si>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</si>
  <si>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</si>
  <si>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</si>
  <si>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</si>
  <si>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</si>
  <si>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</si>
  <si>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</si>
  <si>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</si>
  <si>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</si>
  <si>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</si>
  <si>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</si>
  <si>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</si>
  <si>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</si>
  <si>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</si>
  <si>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</si>
  <si>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</si>
  <si>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</si>
  <si>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</si>
  <si>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</si>
  <si>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</si>
  <si>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</si>
  <si>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</si>
  <si>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</si>
  <si>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</si>
  <si>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</si>
  <si>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</si>
  <si>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</si>
  <si>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</si>
  <si>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</si>
  <si>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</si>
  <si>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</si>
  <si>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</si>
  <si>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</si>
  <si>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</si>
  <si>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</si>
  <si>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</si>
  <si>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</si>
  <si>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</si>
  <si>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</si>
  <si>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</si>
  <si>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</si>
  <si>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</si>
  <si>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</si>
  <si>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</si>
  <si>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</si>
  <si>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</si>
  <si>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</si>
  <si>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</si>
  <si>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</si>
  <si>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</si>
  <si>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</si>
  <si>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</si>
  <si>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</si>
  <si>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</si>
  <si>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</si>
  <si>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</si>
  <si>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</si>
  <si>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</si>
  <si>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</si>
  <si>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</si>
  <si>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</si>
  <si>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</si>
  <si>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</si>
  <si>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</si>
  <si>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</si>
  <si>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</si>
  <si>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</si>
  <si>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</si>
  <si>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</si>
  <si>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</si>
  <si>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</si>
  <si>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</si>
  <si>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</si>
  <si>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</si>
  <si>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</si>
  <si>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</si>
  <si>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</si>
  <si>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</si>
  <si>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</si>
  <si>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</si>
  <si>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</si>
  <si>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</si>
  <si>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</si>
  <si>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</si>
  <si>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</si>
  <si>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</si>
  <si>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</si>
  <si>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</si>
  <si>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</si>
  <si>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</si>
  <si>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</si>
  <si>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</si>
  <si>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</si>
  <si>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</si>
  <si>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</si>
  <si>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</si>
  <si>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</si>
  <si>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</si>
  <si>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</si>
  <si>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</si>
  <si>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</si>
  <si>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</si>
  <si>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</si>
  <si>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</si>
  <si>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</si>
  <si>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</si>
  <si>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</si>
  <si>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</si>
  <si>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</si>
  <si>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</si>
  <si>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</si>
  <si>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</si>
  <si>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</si>
  <si>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</si>
  <si>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</si>
  <si>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</si>
  <si>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</si>
  <si>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</si>
  <si>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</si>
  <si>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</si>
  <si>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</si>
  <si>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</si>
  <si>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</si>
  <si>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</si>
  <si>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</si>
  <si>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</si>
  <si>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</si>
  <si>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</si>
  <si>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</si>
  <si>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</si>
  <si>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</si>
  <si>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</si>
  <si>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</si>
  <si>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</si>
  <si>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</si>
  <si>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</si>
  <si>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</si>
  <si>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</si>
  <si>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</si>
  <si>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</si>
  <si>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</si>
  <si>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</si>
  <si>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</si>
  <si>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</si>
  <si>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</si>
  <si>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</si>
  <si>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</si>
  <si>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</si>
  <si>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</si>
  <si>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</si>
  <si>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</si>
  <si>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</si>
  <si>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</si>
  <si>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</si>
  <si>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</si>
  <si>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</si>
  <si>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</si>
  <si>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</si>
  <si>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</si>
  <si>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</si>
  <si>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</si>
  <si>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</si>
  <si>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</si>
  <si>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</si>
  <si>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</si>
  <si>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</si>
  <si>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</si>
  <si>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</si>
  <si>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</si>
  <si>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</si>
  <si>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</si>
  <si>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</si>
  <si>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</si>
  <si>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</si>
  <si>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</si>
  <si>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</si>
  <si>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</si>
  <si>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</si>
  <si>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</si>
  <si>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</si>
  <si>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</si>
  <si>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</si>
  <si>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</si>
  <si>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</si>
  <si>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</si>
  <si>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</si>
  <si>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</si>
  <si>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</si>
  <si>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</si>
  <si>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</si>
  <si>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</si>
  <si>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</si>
  <si>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</si>
  <si>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</si>
  <si>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</si>
  <si>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</si>
  <si>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</si>
  <si>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</si>
  <si>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</si>
  <si>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</si>
  <si>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</si>
  <si>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</si>
  <si>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</si>
  <si>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</si>
  <si>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</si>
  <si>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</si>
  <si>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</si>
  <si>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</si>
  <si>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</si>
  <si>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</si>
  <si>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</si>
  <si>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</si>
  <si>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</si>
  <si>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</si>
  <si>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</si>
  <si>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</si>
  <si>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</si>
  <si>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</si>
  <si>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</si>
  <si>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</si>
  <si>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</si>
  <si>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</si>
  <si>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</si>
  <si>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</si>
  <si>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</si>
  <si>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</si>
  <si>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</si>
  <si>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</si>
  <si>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</si>
  <si>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</si>
  <si>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</si>
  <si>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</si>
  <si>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</si>
  <si>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</si>
  <si>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</si>
  <si>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</si>
  <si>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</si>
  <si>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</si>
  <si>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</si>
  <si>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</si>
  <si>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</si>
  <si>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</si>
  <si>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</si>
  <si>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</si>
  <si>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</si>
  <si>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</si>
  <si>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</si>
  <si>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</si>
  <si>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</si>
  <si>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</si>
  <si>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</si>
  <si>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</si>
  <si>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</si>
  <si>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</si>
  <si>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</si>
  <si>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</si>
  <si>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</si>
  <si>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</si>
  <si>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</si>
  <si>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</si>
  <si>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</si>
  <si>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</si>
  <si>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</si>
  <si>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</si>
  <si>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</si>
  <si>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</si>
  <si>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</si>
  <si>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</si>
  <si>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</si>
  <si>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</si>
  <si>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</si>
  <si>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</si>
  <si>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</si>
  <si>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</si>
  <si>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</si>
  <si>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</si>
  <si>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</si>
  <si>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</si>
  <si>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</si>
  <si>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</si>
  <si>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</si>
  <si>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</si>
  <si>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</si>
  <si>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</si>
  <si>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</si>
  <si>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</si>
  <si>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</si>
  <si>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</si>
  <si>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</si>
  <si>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</si>
  <si>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</si>
  <si>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</si>
  <si>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</si>
  <si>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</si>
  <si>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</si>
  <si>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</si>
  <si>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</si>
  <si>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</si>
  <si>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</si>
  <si>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</si>
  <si>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</si>
  <si>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</si>
  <si>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</si>
  <si>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</si>
  <si>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</si>
  <si>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</si>
  <si>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</si>
  <si>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</si>
  <si>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</si>
  <si>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</si>
  <si>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</si>
  <si>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</si>
  <si>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</si>
  <si>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</si>
  <si>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</si>
  <si>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</si>
  <si>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</si>
  <si>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</si>
  <si>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</si>
  <si>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</si>
  <si>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</si>
  <si>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</si>
  <si>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</si>
  <si>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</si>
  <si>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</si>
  <si>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</si>
  <si>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</si>
  <si>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</si>
  <si>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</si>
  <si>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</si>
  <si>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</si>
  <si>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</si>
  <si>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</si>
  <si>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</si>
  <si>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</si>
  <si>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</si>
  <si>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</si>
  <si>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</si>
  <si>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</si>
  <si>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</si>
  <si>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</si>
  <si>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</si>
  <si>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</si>
  <si>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</si>
  <si>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</si>
  <si>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</si>
  <si>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</si>
  <si>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</si>
  <si>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</si>
  <si>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</si>
  <si>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</si>
  <si>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</si>
  <si>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</si>
  <si>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</si>
  <si>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</si>
  <si>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</si>
  <si>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</si>
  <si>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</si>
  <si>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</si>
  <si>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</si>
  <si>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</si>
  <si>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</si>
  <si>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</si>
  <si>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</si>
  <si>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</si>
  <si>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</si>
  <si>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</si>
  <si>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</si>
  <si>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</si>
  <si>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</si>
  <si>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</si>
  <si>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</si>
  <si>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</si>
  <si>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</si>
  <si>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</si>
  <si>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</si>
  <si>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</si>
  <si>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</si>
  <si>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</si>
  <si>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</si>
  <si>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</si>
  <si>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</si>
  <si>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</si>
  <si>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</si>
  <si>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</si>
  <si>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</si>
  <si>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</si>
  <si>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</si>
  <si>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</si>
  <si>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</si>
  <si>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</si>
  <si>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</si>
  <si>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</si>
  <si>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</si>
  <si>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</si>
  <si>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</si>
  <si>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</si>
  <si>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</si>
  <si>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</si>
  <si>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</si>
  <si>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</si>
  <si>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</si>
  <si>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</si>
  <si>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</si>
  <si>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</si>
  <si>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</si>
  <si>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</si>
  <si>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</si>
  <si>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</si>
  <si>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</si>
  <si>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</si>
  <si>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</si>
  <si>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</si>
  <si>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</si>
  <si>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</si>
  <si>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</si>
  <si>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</si>
  <si>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</si>
  <si>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</si>
  <si>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</si>
  <si>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</si>
  <si>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</si>
  <si>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</si>
  <si>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</si>
  <si>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</si>
  <si>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</si>
  <si>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</si>
  <si>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</si>
  <si>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</si>
  <si>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</si>
  <si>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</si>
  <si>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</si>
  <si>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</si>
  <si>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</si>
  <si>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</si>
  <si>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</si>
  <si>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</si>
  <si>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</si>
  <si>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</si>
  <si>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</si>
  <si>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</si>
  <si>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</si>
  <si>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</si>
  <si>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</si>
  <si>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</si>
  <si>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</si>
  <si>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</si>
  <si>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</si>
  <si>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</si>
  <si>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</si>
  <si>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</si>
  <si>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</si>
  <si>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</si>
  <si>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</si>
  <si>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</si>
  <si>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</si>
  <si>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</si>
  <si>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</si>
  <si>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</si>
  <si>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</si>
  <si>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</si>
  <si>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</si>
  <si>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</si>
  <si>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</si>
  <si>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</si>
  <si>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</si>
  <si>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</si>
  <si>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</si>
  <si>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</si>
  <si>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</si>
  <si>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</si>
  <si>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</si>
  <si>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</si>
  <si>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</si>
  <si>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</si>
  <si>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</si>
  <si>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</si>
  <si>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</si>
  <si>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</si>
  <si>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</si>
  <si>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</si>
  <si>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</si>
  <si>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</si>
  <si>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</si>
  <si>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</si>
  <si>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</si>
  <si>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</si>
  <si>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</si>
  <si>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</si>
  <si>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</si>
  <si>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</si>
  <si>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</si>
  <si>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</si>
  <si>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</si>
  <si>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</si>
  <si>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</si>
  <si>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</si>
  <si>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</si>
  <si>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</si>
  <si>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</si>
  <si>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</si>
  <si>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</si>
  <si>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</si>
  <si>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</si>
  <si>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</si>
  <si>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</si>
  <si>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</si>
  <si>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</si>
  <si>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</si>
  <si>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</si>
  <si>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</si>
  <si>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</si>
  <si>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</si>
  <si>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</si>
  <si>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</si>
  <si>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</si>
  <si>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</si>
  <si>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</si>
  <si>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</si>
  <si>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</si>
  <si>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</si>
  <si>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</si>
  <si>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</si>
  <si>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</si>
  <si>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</si>
  <si>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</si>
  <si>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</si>
  <si>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</si>
  <si>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</si>
  <si>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</si>
  <si>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</si>
  <si>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</si>
  <si>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</si>
  <si>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</si>
  <si>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</si>
  <si>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</si>
  <si>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</si>
  <si>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</si>
  <si>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</si>
  <si>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</si>
  <si>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</si>
  <si>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</si>
  <si>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</si>
  <si>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</si>
  <si>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</si>
  <si>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</si>
  <si>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</si>
  <si>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</si>
  <si>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</si>
  <si>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</si>
  <si>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</si>
  <si>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</si>
  <si>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</si>
  <si>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</si>
  <si>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</si>
  <si>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</si>
  <si>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</si>
  <si>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</si>
  <si>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</si>
  <si>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</si>
  <si>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</si>
  <si>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</si>
  <si>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</si>
  <si>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</si>
  <si>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</si>
  <si>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</si>
  <si>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</si>
  <si>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</si>
  <si>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</si>
  <si>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</si>
  <si>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</si>
  <si>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</si>
  <si>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</si>
  <si>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</si>
  <si>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</si>
  <si>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</si>
  <si>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</si>
  <si>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</si>
  <si>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</si>
  <si>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</si>
  <si>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</si>
  <si>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</si>
  <si>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</si>
  <si>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</si>
  <si>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</si>
  <si>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</si>
  <si>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</si>
  <si>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</si>
  <si>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</si>
  <si>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</si>
  <si>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</si>
  <si>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</si>
  <si>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</si>
  <si>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</si>
  <si>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</si>
  <si>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</si>
  <si>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</si>
  <si>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</si>
  <si>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</si>
  <si>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</si>
  <si>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</si>
  <si>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</si>
  <si>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</si>
  <si>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</si>
  <si>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</si>
  <si>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</si>
  <si>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</si>
  <si>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</si>
  <si>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</si>
  <si>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</si>
  <si>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</si>
  <si>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</si>
  <si>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</si>
  <si>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</si>
  <si>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</si>
  <si>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</si>
  <si>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</si>
  <si>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</si>
  <si>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</si>
  <si>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</si>
  <si>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</si>
  <si>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</si>
  <si>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</si>
  <si>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</si>
  <si>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</si>
  <si>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</si>
  <si>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</si>
  <si>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</si>
  <si>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</si>
  <si>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</si>
  <si>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</si>
  <si>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</si>
  <si>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</si>
  <si>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</si>
  <si>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</si>
  <si>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</si>
  <si>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</si>
  <si>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</si>
  <si>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</si>
  <si>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</si>
  <si>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</si>
  <si>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</si>
  <si>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</si>
  <si>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</si>
  <si>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</si>
  <si>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</si>
  <si>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</si>
  <si>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</si>
  <si>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</si>
  <si>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</si>
  <si>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</si>
  <si>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</si>
  <si>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</si>
  <si>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</si>
  <si>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</si>
  <si>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</si>
  <si>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</si>
  <si>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</si>
  <si>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</si>
  <si>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</si>
  <si>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</si>
  <si>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</si>
  <si>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</si>
  <si>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</si>
  <si>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</si>
  <si>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</si>
  <si>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</si>
  <si>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</si>
  <si>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</si>
  <si>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</si>
  <si>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</si>
  <si>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</si>
  <si>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</si>
  <si>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</si>
  <si>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</si>
  <si>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</si>
  <si>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</si>
  <si>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</si>
  <si>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</si>
  <si>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</si>
  <si>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</si>
  <si>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</si>
  <si>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</si>
  <si>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</si>
  <si>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</si>
  <si>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</si>
  <si>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</si>
  <si>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</si>
  <si>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</si>
  <si>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</si>
  <si>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</si>
  <si>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</si>
  <si>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</si>
  <si>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</si>
  <si>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</si>
  <si>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</si>
  <si>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</si>
  <si>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</si>
  <si>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</si>
  <si>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</si>
  <si>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</si>
  <si>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</si>
  <si>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</si>
  <si>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</si>
  <si>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</si>
  <si>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</si>
  <si>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</si>
  <si>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</si>
  <si>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</si>
  <si>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</si>
  <si>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</si>
  <si>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</si>
  <si>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</si>
  <si>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</si>
  <si>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</si>
  <si>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</si>
  <si>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</si>
  <si>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</si>
  <si>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</si>
  <si>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</si>
  <si>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</si>
  <si>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</si>
  <si>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</si>
  <si>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</si>
  <si>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</si>
  <si>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</si>
  <si>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</si>
  <si>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</si>
  <si>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</si>
  <si>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</si>
  <si>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</si>
  <si>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</si>
  <si>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</si>
  <si>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</si>
  <si>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</si>
  <si>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</si>
  <si>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</si>
  <si>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</si>
  <si>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</si>
  <si>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</si>
  <si>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</si>
  <si>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</si>
  <si>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</si>
  <si>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</si>
  <si>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</si>
  <si>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</si>
  <si>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</si>
  <si>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</si>
  <si>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</si>
  <si>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</si>
  <si>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</si>
  <si>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</si>
  <si>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</si>
  <si>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</si>
  <si>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</si>
  <si>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</si>
  <si>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</si>
  <si>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</si>
  <si>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</si>
  <si>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</si>
  <si>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</si>
  <si>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</si>
  <si>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</si>
  <si>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</si>
  <si>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</si>
  <si>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</si>
  <si>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</si>
  <si>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</si>
  <si>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</si>
  <si>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</si>
  <si>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</si>
  <si>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</si>
  <si>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</si>
  <si>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</si>
  <si>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</si>
  <si>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</si>
  <si>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</si>
  <si>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</si>
  <si>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</si>
  <si>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</si>
  <si>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</si>
  <si>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</si>
  <si>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</si>
  <si>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</si>
  <si>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</si>
  <si>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</si>
  <si>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</si>
  <si>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</si>
  <si>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</si>
  <si>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</si>
  <si>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</si>
  <si>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</si>
  <si>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</si>
  <si>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</si>
  <si>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</si>
  <si>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</si>
  <si>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</si>
  <si>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</si>
  <si>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</si>
  <si>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</si>
  <si>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</si>
  <si>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</si>
  <si>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</si>
  <si>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</si>
  <si>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</si>
  <si>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</si>
  <si>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</si>
  <si>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</si>
  <si>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</si>
  <si>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</si>
  <si>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</si>
  <si>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</si>
  <si>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</si>
  <si>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</si>
  <si>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</si>
  <si>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</si>
  <si>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</si>
  <si>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</si>
  <si>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</si>
  <si>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</si>
  <si>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</si>
  <si>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</si>
  <si>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</si>
  <si>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</si>
  <si>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</si>
  <si>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</si>
  <si>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</si>
  <si>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</si>
  <si>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</si>
  <si>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</si>
  <si>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</si>
  <si>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</si>
  <si>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</si>
  <si>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</si>
  <si>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</si>
  <si>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</si>
  <si>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</si>
  <si>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</si>
  <si>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</si>
  <si>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</si>
  <si>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</si>
  <si>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</si>
  <si>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</si>
  <si>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</si>
  <si>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</si>
  <si>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</si>
  <si>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</si>
  <si>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</si>
  <si>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</si>
  <si>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</si>
  <si>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</si>
  <si>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</si>
  <si>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</si>
  <si>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</si>
  <si>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</si>
  <si>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</si>
  <si>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</si>
  <si>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</si>
  <si>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</si>
  <si>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</si>
  <si>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</si>
  <si>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</si>
  <si>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</si>
  <si>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</si>
  <si>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</si>
  <si>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</si>
  <si>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</si>
  <si>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</si>
  <si>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</si>
  <si>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</si>
  <si>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</si>
  <si>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</si>
  <si>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</si>
  <si>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</si>
  <si>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</si>
  <si>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</si>
  <si>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</si>
  <si>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</si>
  <si>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</si>
  <si>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</si>
  <si>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</si>
  <si>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</si>
  <si>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</si>
  <si>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</si>
  <si>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</si>
  <si>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</si>
  <si>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</si>
  <si>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</si>
  <si>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</si>
  <si>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</si>
  <si>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</si>
  <si>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</si>
  <si>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</si>
  <si>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</si>
  <si>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</si>
  <si>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</si>
  <si>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</si>
  <si>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</si>
  <si>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</si>
  <si>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</si>
  <si>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</si>
  <si>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</si>
  <si>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</si>
  <si>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</si>
  <si>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</si>
  <si>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</si>
  <si>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</si>
  <si>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</si>
  <si>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</si>
  <si>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</si>
  <si>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</si>
  <si>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</si>
  <si>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</si>
  <si>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</si>
  <si>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</si>
  <si>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</si>
  <si>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</si>
  <si>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</si>
  <si>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</si>
  <si>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</si>
  <si>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</si>
  <si>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</si>
  <si>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</si>
  <si>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</si>
  <si>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</si>
  <si>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</si>
  <si>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</si>
  <si>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</si>
  <si>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</si>
  <si>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</si>
  <si>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</si>
  <si>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</si>
  <si>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</si>
  <si>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</si>
  <si>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</si>
  <si>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</si>
  <si>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</si>
  <si>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</si>
  <si>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</si>
  <si>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</si>
  <si>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</si>
  <si>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</si>
  <si>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</si>
  <si>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</si>
  <si>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</si>
  <si>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</si>
  <si>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</si>
  <si>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</si>
  <si>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</si>
  <si>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</si>
  <si>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</si>
  <si>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</si>
  <si>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</si>
  <si>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</si>
  <si>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</si>
  <si>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</si>
  <si>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</si>
  <si>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</si>
  <si>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</si>
  <si>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</si>
  <si>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</si>
  <si>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</si>
  <si>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</si>
  <si>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</si>
  <si>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</si>
  <si>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</si>
  <si>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</si>
  <si>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</si>
  <si>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</si>
  <si>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</si>
  <si>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</si>
  <si>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</si>
  <si>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</si>
  <si>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</si>
  <si>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</si>
  <si>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</si>
  <si>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</si>
  <si>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</si>
  <si>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</si>
  <si>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</si>
  <si>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</si>
  <si>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</si>
  <si>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</si>
  <si>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</si>
  <si>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</si>
  <si>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</si>
  <si>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</si>
  <si>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</si>
  <si>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</si>
  <si>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</si>
  <si>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</si>
  <si>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</si>
  <si>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</si>
  <si>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</si>
  <si>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</si>
  <si>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</si>
  <si>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</si>
  <si>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</si>
  <si>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</si>
  <si>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</si>
  <si>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</si>
  <si>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</si>
  <si>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</si>
  <si>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</si>
  <si>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</si>
  <si>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</si>
  <si>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</si>
  <si>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</si>
  <si>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</si>
  <si>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</si>
  <si>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</si>
  <si>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</si>
  <si>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</si>
  <si>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</si>
  <si>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</si>
  <si>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</si>
  <si>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</si>
  <si>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</si>
  <si>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</si>
  <si>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</si>
  <si>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</si>
  <si>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</si>
  <si>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</si>
  <si>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</si>
  <si>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</si>
  <si>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</si>
  <si>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</si>
  <si>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</si>
  <si>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</si>
  <si>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</si>
  <si>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</si>
  <si>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</si>
  <si>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</si>
  <si>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</si>
  <si>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</si>
  <si>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</si>
  <si>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</si>
  <si>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</si>
  <si>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</si>
  <si>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</si>
  <si>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</si>
  <si>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</si>
  <si>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</si>
  <si>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</si>
  <si>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</si>
  <si>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</si>
  <si>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</si>
  <si>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</si>
  <si>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</si>
  <si>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</si>
  <si>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</si>
  <si>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</si>
  <si>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</si>
  <si>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</si>
  <si>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</si>
  <si>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</si>
  <si>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</si>
  <si>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</si>
  <si>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</si>
  <si>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</si>
  <si>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</si>
  <si>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</si>
  <si>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</si>
  <si>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</si>
  <si>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</si>
  <si>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</si>
  <si>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</si>
  <si>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</si>
  <si>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</si>
  <si>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</si>
  <si>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</si>
  <si>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</si>
  <si>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</si>
  <si>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</si>
  <si>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</si>
  <si>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</si>
  <si>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</si>
  <si>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</si>
  <si>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</si>
  <si>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</si>
  <si>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</si>
  <si>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</si>
  <si>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</si>
  <si>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</si>
  <si>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</si>
  <si>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</si>
  <si>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</si>
  <si>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</si>
  <si>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</si>
  <si>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</si>
  <si>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</si>
  <si>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</si>
  <si>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</si>
  <si>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</si>
  <si>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</si>
  <si>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</si>
  <si>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</si>
  <si>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</si>
  <si>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</si>
  <si>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</si>
  <si>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</si>
  <si>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</si>
  <si>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</si>
  <si>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</si>
  <si>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</si>
  <si>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</si>
  <si>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</si>
  <si>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</si>
  <si>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</si>
  <si>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</si>
  <si>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</si>
  <si>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</si>
  <si>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</si>
  <si>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</si>
  <si>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</si>
  <si>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</si>
  <si>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</si>
  <si>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</si>
  <si>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</si>
  <si>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</si>
  <si>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</si>
  <si>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</si>
  <si>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</si>
  <si>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</si>
  <si>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</si>
  <si>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</si>
  <si>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</si>
  <si>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</si>
  <si>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</si>
  <si>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</si>
  <si>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</si>
  <si>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</si>
  <si>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</si>
  <si>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</si>
  <si>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</si>
  <si>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</si>
  <si>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</si>
  <si>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</si>
  <si>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</si>
  <si>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</si>
  <si>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</si>
  <si>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</si>
  <si>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</si>
  <si>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</si>
  <si>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</si>
  <si>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</si>
  <si>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</si>
  <si>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</si>
  <si>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</si>
  <si>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</si>
  <si>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</si>
  <si>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</si>
  <si>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</si>
  <si>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</si>
  <si>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</si>
  <si>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</si>
  <si>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</si>
  <si>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</si>
  <si>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</si>
  <si>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</si>
  <si>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</si>
  <si>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</si>
  <si>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</si>
  <si>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</si>
  <si>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</si>
  <si>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</si>
  <si>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</si>
  <si>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</si>
  <si>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</si>
  <si>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</si>
  <si>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</si>
  <si>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</si>
  <si>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</si>
  <si>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</si>
  <si>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</si>
  <si>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</si>
  <si>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</si>
  <si>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</si>
  <si>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</si>
  <si>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</si>
  <si>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</si>
  <si>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</si>
  <si>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</si>
  <si>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</si>
  <si>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</si>
  <si>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</si>
  <si>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</si>
  <si>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</si>
  <si>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</si>
  <si>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</si>
  <si>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</si>
  <si>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</si>
  <si>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</si>
  <si>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</si>
  <si>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</si>
  <si>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</si>
  <si>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</si>
  <si>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</si>
  <si>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</si>
  <si>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</si>
  <si>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</si>
  <si>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</si>
  <si>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</si>
  <si>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</si>
  <si>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</si>
  <si>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</si>
  <si>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</si>
  <si>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</si>
  <si>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</si>
  <si>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</si>
  <si>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</si>
  <si>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</si>
  <si>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</si>
  <si>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</si>
  <si>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</si>
  <si>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</si>
  <si>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</si>
  <si>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</si>
  <si>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</si>
  <si>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</si>
  <si>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</si>
  <si>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</si>
  <si>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</si>
  <si>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</si>
  <si>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</si>
  <si>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</si>
  <si>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</si>
  <si>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</si>
  <si>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</si>
  <si>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</si>
  <si>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</si>
  <si>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</si>
  <si>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</si>
  <si>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</si>
  <si>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</si>
  <si>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</si>
  <si>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</si>
  <si>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</si>
  <si>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</si>
  <si>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</si>
  <si>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</si>
  <si>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</si>
  <si>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</si>
  <si>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</si>
  <si>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</si>
  <si>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</si>
  <si>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</si>
  <si>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</si>
  <si>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</si>
  <si>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</si>
  <si>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</si>
  <si>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</si>
  <si>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</si>
  <si>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</si>
  <si>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</si>
  <si>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</si>
  <si>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</si>
  <si>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</si>
  <si>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</si>
  <si>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</si>
  <si>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</si>
  <si>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</si>
  <si>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</si>
  <si>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</si>
  <si>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</si>
  <si>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</si>
  <si>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</si>
  <si>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</si>
  <si>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</si>
  <si>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</si>
  <si>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</si>
  <si>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</si>
  <si>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</si>
  <si>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</si>
  <si>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</si>
  <si>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</si>
  <si>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</si>
  <si>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</si>
  <si>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</si>
  <si>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</si>
  <si>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</si>
  <si>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</si>
  <si>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</si>
  <si>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</si>
  <si>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</si>
  <si>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</si>
  <si>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</si>
  <si>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</si>
  <si>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</si>
  <si>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</si>
  <si>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</si>
  <si>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</si>
  <si>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</si>
  <si>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</si>
  <si>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</si>
  <si>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</si>
  <si>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</si>
  <si>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</si>
  <si>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</si>
  <si>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</si>
  <si>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</si>
  <si>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</si>
  <si>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</si>
  <si>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</si>
  <si>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</si>
  <si>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</si>
  <si>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</si>
  <si>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</si>
  <si>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</si>
  <si>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</si>
  <si>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</si>
  <si>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</si>
  <si>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</si>
  <si>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</si>
  <si>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</si>
  <si>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</si>
  <si>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</si>
  <si>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</si>
  <si>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</si>
  <si>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</si>
  <si>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</si>
  <si>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</si>
  <si>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</si>
  <si>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</si>
  <si>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</si>
  <si>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</si>
  <si>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</si>
  <si>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</si>
  <si>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</si>
  <si>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</si>
  <si>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</si>
  <si>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</si>
  <si>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</si>
  <si>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</si>
  <si>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</si>
  <si>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</si>
  <si>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</si>
  <si>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</si>
  <si>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</si>
  <si>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</si>
  <si>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</si>
  <si>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</si>
  <si>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</si>
  <si>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</si>
  <si>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</si>
  <si>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</si>
  <si>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</si>
  <si>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</si>
  <si>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</si>
  <si>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</si>
  <si>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</si>
  <si>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</si>
  <si>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</si>
  <si>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</si>
  <si>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</si>
  <si>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</si>
  <si>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</si>
  <si>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</si>
  <si>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</si>
  <si>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</si>
  <si>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</si>
  <si>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</si>
  <si>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</si>
  <si>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</si>
  <si>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</si>
  <si>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</si>
  <si>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</si>
  <si>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</si>
  <si>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</si>
  <si>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</si>
  <si>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</si>
  <si>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</si>
  <si>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</si>
  <si>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</si>
  <si>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</si>
  <si>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</si>
  <si>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</si>
  <si>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</si>
  <si>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</si>
  <si>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</si>
  <si>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</si>
  <si>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</si>
  <si>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</si>
  <si>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</si>
  <si>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</si>
  <si>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</si>
  <si>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</si>
  <si>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</si>
  <si>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</si>
  <si>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</si>
  <si>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</si>
  <si>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</si>
  <si>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</si>
  <si>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</si>
  <si>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</si>
  <si>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</si>
  <si>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</si>
  <si>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</si>
  <si>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</si>
  <si>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</si>
  <si>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</si>
  <si>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</si>
  <si>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</si>
  <si>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</si>
  <si>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</si>
  <si>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</si>
  <si>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</si>
  <si>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</si>
  <si>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</si>
  <si>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</si>
  <si>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</si>
  <si>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</si>
  <si>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</si>
  <si>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</si>
  <si>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</si>
  <si>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</si>
  <si>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</si>
  <si>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</si>
  <si>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</si>
  <si>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</si>
  <si>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</si>
  <si>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</si>
  <si>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</si>
  <si>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</si>
  <si>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</si>
  <si>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</si>
  <si>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</si>
  <si>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</si>
  <si>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</si>
  <si>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</si>
  <si>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</si>
  <si>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</si>
  <si>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</si>
  <si>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</si>
  <si>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</si>
  <si>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</si>
  <si>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</si>
  <si>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</si>
  <si>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</si>
  <si>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</si>
  <si>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</si>
  <si>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</si>
  <si>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</si>
  <si>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</si>
  <si>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</si>
  <si>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</si>
  <si>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</si>
  <si>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</si>
  <si>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</si>
  <si>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</si>
  <si>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</si>
  <si>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</si>
  <si>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</si>
  <si>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</si>
  <si>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</si>
  <si>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</si>
  <si>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</si>
  <si>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</si>
  <si>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</si>
  <si>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</si>
  <si>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</si>
  <si>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</si>
  <si>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</si>
  <si>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</si>
  <si>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</si>
  <si>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</si>
  <si>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</si>
  <si>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</si>
  <si>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</si>
  <si>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</si>
  <si>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</si>
  <si>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</si>
  <si>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</si>
  <si>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</si>
  <si>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</si>
  <si>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</si>
  <si>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</si>
  <si>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</si>
  <si>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</si>
  <si>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</si>
  <si>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</si>
  <si>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</si>
  <si>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</si>
  <si>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</si>
  <si>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</si>
  <si>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</si>
  <si>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</si>
  <si>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</si>
  <si>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</si>
  <si>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</si>
  <si>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</si>
  <si>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</si>
  <si>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</si>
  <si>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</si>
  <si>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</si>
  <si>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</si>
  <si>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</si>
  <si>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</si>
  <si>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</si>
  <si>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</si>
  <si>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</si>
  <si>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</si>
  <si>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</si>
  <si>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</si>
  <si>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</si>
  <si>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</si>
  <si>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</si>
  <si>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</si>
  <si>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</si>
  <si>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</si>
  <si>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</si>
  <si>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</si>
  <si>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</si>
  <si>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</si>
  <si>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</si>
  <si>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</si>
  <si>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</si>
  <si>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</si>
  <si>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</si>
  <si>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</si>
  <si>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</si>
  <si>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</si>
  <si>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</si>
  <si>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</si>
  <si>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</si>
  <si>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</si>
  <si>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</si>
  <si>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</si>
  <si>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</si>
  <si>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</si>
  <si>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</si>
  <si>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</si>
  <si>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</si>
  <si>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</si>
  <si>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</si>
  <si>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</si>
  <si>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</si>
  <si>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</si>
  <si>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</si>
  <si>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</si>
  <si>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</si>
  <si>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</si>
  <si>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</si>
  <si>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</si>
  <si>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</si>
  <si>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</si>
  <si>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</si>
  <si>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</si>
  <si>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</si>
  <si>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</si>
  <si>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</si>
  <si>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</si>
  <si>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</si>
  <si>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</si>
  <si>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</si>
  <si>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</si>
  <si>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</si>
  <si>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</si>
  <si>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</si>
  <si>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</si>
  <si>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</si>
  <si>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</si>
  <si>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</si>
  <si>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</si>
  <si>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</si>
  <si>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</si>
  <si>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</si>
  <si>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</si>
  <si>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</si>
  <si>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</si>
  <si>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</si>
  <si>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</si>
  <si>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</si>
  <si>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</si>
  <si>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</si>
  <si>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</si>
  <si>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</si>
  <si>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</si>
  <si>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</si>
  <si>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</si>
  <si>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</si>
  <si>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</si>
  <si>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</si>
  <si>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</si>
  <si>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</si>
  <si>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</si>
  <si>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</si>
  <si>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</si>
  <si>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</si>
  <si>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</si>
  <si>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</si>
  <si>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</si>
  <si>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</si>
  <si>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</si>
  <si>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</si>
  <si>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</si>
  <si>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</si>
  <si>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</si>
  <si>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</si>
  <si>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</si>
  <si>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</si>
  <si>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</si>
  <si>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</si>
  <si>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</si>
  <si>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</si>
  <si>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</si>
  <si>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</si>
  <si>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</si>
  <si>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</si>
  <si>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</si>
  <si>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</si>
  <si>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</si>
  <si>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</si>
  <si>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</si>
  <si>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</si>
  <si>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</si>
  <si>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</si>
  <si>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</si>
  <si>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</si>
  <si>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</si>
  <si>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</si>
  <si>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</si>
  <si>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</si>
  <si>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</si>
  <si>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</si>
  <si>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</si>
  <si>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</si>
  <si>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</si>
  <si>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</si>
  <si>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</si>
  <si>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</si>
  <si>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</si>
  <si>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</si>
  <si>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</si>
  <si>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</si>
  <si>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</si>
  <si>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</si>
  <si>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</si>
  <si>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</si>
  <si>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</si>
  <si>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</si>
  <si>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</si>
  <si>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</si>
  <si>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</si>
  <si>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</si>
  <si>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</si>
  <si>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</si>
  <si>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</si>
  <si>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</si>
  <si>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</si>
  <si>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</si>
  <si>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</si>
  <si>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</si>
  <si>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</si>
  <si>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</si>
  <si>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</si>
  <si>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</si>
  <si>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</si>
  <si>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</si>
  <si>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</si>
  <si>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</si>
  <si>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</si>
  <si>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</si>
  <si>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</si>
  <si>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</si>
  <si>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</si>
  <si>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</si>
  <si>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</si>
  <si>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</si>
  <si>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</si>
  <si>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</si>
  <si>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</si>
  <si>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</si>
  <si>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</si>
  <si>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</si>
  <si>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</si>
  <si>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</si>
  <si>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</si>
  <si>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</si>
  <si>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</si>
  <si>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</si>
  <si>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</si>
  <si>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</si>
  <si>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</si>
  <si>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</si>
  <si>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</si>
  <si>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</si>
  <si>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</si>
  <si>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</si>
  <si>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</si>
  <si>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</si>
  <si>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</si>
  <si>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</si>
  <si>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</si>
  <si>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</si>
  <si>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</si>
  <si>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</si>
  <si>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</si>
  <si>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</si>
  <si>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</si>
  <si>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</si>
  <si>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</si>
  <si>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</si>
  <si>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</si>
  <si>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</si>
  <si>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</si>
  <si>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</si>
  <si>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</si>
  <si>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</si>
  <si>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</si>
  <si>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</si>
  <si>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</si>
  <si>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</si>
  <si>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</si>
  <si>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</si>
  <si>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</si>
  <si>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</si>
  <si>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</si>
  <si>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</si>
  <si>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</si>
  <si>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</si>
  <si>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</si>
  <si>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</si>
  <si>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</si>
  <si>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</si>
  <si>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</si>
  <si>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</si>
  <si>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</si>
  <si>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</si>
  <si>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</si>
  <si>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</si>
  <si>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</si>
  <si>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</si>
  <si>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</si>
  <si>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</si>
  <si>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</si>
  <si>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</si>
  <si>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</si>
  <si>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</si>
  <si>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</si>
  <si>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</si>
  <si>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</si>
  <si>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</si>
  <si>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</si>
  <si>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</si>
  <si>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</si>
  <si>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</si>
  <si>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</si>
  <si>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</si>
  <si>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</si>
  <si>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</si>
  <si>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</si>
  <si>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</si>
  <si>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</si>
  <si>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</si>
  <si>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</si>
  <si>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</si>
  <si>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</si>
  <si>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</si>
  <si>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</si>
  <si>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</si>
  <si>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</si>
  <si>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</si>
  <si>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</si>
  <si>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</si>
  <si>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</si>
  <si>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</si>
  <si>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</si>
  <si>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</si>
  <si>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</si>
  <si>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</si>
  <si>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</si>
  <si>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</si>
  <si>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</si>
  <si>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</si>
  <si>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</si>
  <si>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</si>
  <si>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</si>
  <si>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</si>
  <si>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</si>
  <si>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</si>
  <si>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</si>
  <si>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</si>
  <si>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</si>
  <si>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</si>
  <si>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</si>
  <si>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</si>
  <si>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</si>
  <si>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</si>
  <si>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</si>
  <si>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</si>
  <si>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</si>
  <si>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</si>
  <si>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</si>
  <si>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</si>
  <si>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</si>
  <si>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</si>
  <si>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</si>
  <si>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</si>
  <si>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</si>
  <si>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</si>
  <si>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</si>
  <si>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</si>
  <si>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</si>
  <si>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</si>
  <si>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</si>
  <si>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</si>
  <si>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</si>
  <si>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</si>
  <si>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</si>
  <si>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</si>
  <si>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</si>
  <si>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</si>
  <si>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</si>
  <si>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</si>
  <si>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</si>
  <si>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</si>
  <si>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</si>
  <si>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</si>
  <si>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</si>
  <si>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</si>
  <si>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</si>
  <si>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</si>
  <si>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</si>
  <si>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</si>
  <si>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</si>
  <si>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</si>
  <si>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</si>
  <si>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</si>
  <si>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</si>
  <si>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</si>
  <si>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</si>
  <si>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</si>
  <si>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</si>
  <si>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</si>
  <si>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</si>
  <si>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</si>
  <si>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</si>
  <si>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</si>
  <si>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</si>
  <si>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</si>
  <si>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</si>
  <si>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</si>
  <si>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</si>
  <si>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</si>
  <si>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</si>
  <si>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</si>
  <si>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</si>
  <si>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</si>
  <si>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</si>
  <si>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</si>
  <si>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</si>
  <si>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</si>
  <si>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</si>
  <si>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</si>
  <si>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</si>
  <si>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</si>
  <si>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</si>
  <si>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</si>
  <si>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</si>
  <si>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</si>
  <si>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</si>
  <si>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</si>
  <si>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</si>
  <si>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</si>
  <si>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</si>
  <si>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</si>
  <si>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</si>
  <si>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</si>
  <si>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</si>
  <si>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</si>
  <si>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</si>
  <si>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</si>
  <si>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</si>
  <si>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</si>
  <si>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</si>
  <si>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</si>
  <si>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</si>
  <si>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</si>
  <si>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</si>
  <si>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</si>
  <si>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</si>
  <si>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</si>
  <si>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</si>
  <si>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</si>
  <si>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</si>
  <si>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</si>
  <si>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</si>
  <si>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</si>
  <si>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</si>
  <si>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</si>
  <si>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</si>
  <si>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</si>
  <si>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</si>
  <si>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</si>
  <si>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</si>
  <si>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</si>
  <si>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</si>
  <si>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</si>
  <si>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</si>
  <si>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</si>
  <si>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</si>
  <si>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</si>
  <si>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</si>
  <si>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</si>
  <si>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</si>
  <si>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</si>
  <si>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</si>
  <si>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</si>
  <si>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</si>
  <si>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</si>
  <si>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</si>
  <si>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</si>
  <si>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</si>
  <si>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</si>
  <si>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</si>
  <si>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</si>
  <si>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</si>
  <si>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</si>
  <si>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</si>
  <si>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</si>
  <si>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</si>
  <si>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</si>
  <si>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</si>
  <si>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</si>
  <si>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</si>
  <si>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</si>
  <si>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</si>
  <si>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</si>
  <si>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</si>
  <si>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</si>
  <si>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</si>
  <si>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</si>
  <si>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</si>
  <si>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</si>
  <si>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</si>
  <si>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</si>
  <si>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</si>
  <si>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</si>
  <si>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</si>
  <si>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</si>
  <si>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</si>
  <si>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</si>
  <si>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</si>
  <si>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</si>
  <si>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</si>
  <si>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</si>
  <si>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</si>
  <si>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</si>
  <si>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</si>
  <si>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</si>
  <si>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</si>
  <si>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</si>
  <si>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</si>
  <si>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</si>
  <si>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</si>
  <si>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</si>
  <si>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</si>
  <si>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</si>
  <si>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</si>
  <si>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</si>
  <si>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</si>
  <si>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</si>
  <si>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</si>
  <si>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</si>
  <si>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</si>
  <si>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</si>
  <si>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</si>
  <si>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</si>
  <si>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</si>
  <si>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</si>
  <si>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</si>
  <si>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</si>
  <si>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</si>
  <si>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</si>
  <si>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</si>
  <si>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</si>
  <si>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</si>
  <si>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</si>
  <si>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</si>
  <si>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</si>
  <si>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</si>
  <si>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</si>
  <si>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</si>
  <si>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</si>
  <si>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</si>
  <si>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</si>
  <si>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</si>
  <si>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</si>
  <si>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</si>
  <si>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</si>
  <si>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</si>
  <si>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</si>
  <si>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</si>
  <si>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</si>
  <si>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</si>
  <si>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</si>
  <si>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</si>
  <si>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</si>
  <si>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</si>
  <si>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</si>
  <si>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</si>
  <si>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</si>
  <si>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</si>
  <si>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</si>
  <si>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</si>
  <si>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</si>
  <si>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</si>
  <si>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</si>
  <si>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</si>
  <si>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</si>
  <si>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</si>
  <si>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</si>
  <si>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</si>
  <si>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</si>
  <si>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</si>
  <si>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</si>
  <si>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</si>
  <si>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</si>
  <si>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</si>
  <si>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</si>
  <si>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</si>
  <si>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</si>
  <si>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</si>
  <si>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</si>
  <si>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</si>
  <si>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</si>
  <si>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</si>
  <si>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</si>
  <si>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</si>
  <si>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</si>
  <si>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</si>
  <si>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</si>
  <si>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</si>
  <si>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</si>
  <si>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</si>
  <si>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</si>
  <si>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</si>
  <si>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</si>
  <si>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</si>
  <si>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</si>
  <si>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</si>
  <si>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</si>
  <si>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</si>
  <si>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</si>
  <si>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</si>
  <si>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</si>
  <si>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</si>
  <si>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</si>
  <si>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</si>
  <si>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</si>
  <si>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</si>
  <si>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</si>
  <si>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</si>
  <si>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</si>
  <si>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</si>
  <si>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</si>
  <si>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</si>
  <si>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</si>
  <si>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</si>
  <si>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</si>
  <si>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</si>
  <si>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</si>
  <si>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</si>
  <si>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</si>
  <si>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</si>
  <si>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</si>
  <si>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</si>
  <si>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</si>
  <si>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</si>
  <si>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</si>
  <si>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</si>
  <si>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</si>
  <si>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</si>
  <si>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</si>
  <si>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</si>
  <si>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</si>
  <si>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</si>
  <si>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</si>
  <si>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</si>
  <si>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</si>
  <si>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</si>
  <si>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</si>
  <si>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</si>
  <si>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</si>
  <si>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</si>
  <si>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</si>
  <si>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</si>
  <si>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</si>
  <si>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</si>
  <si>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</si>
  <si>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</si>
  <si>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</si>
  <si>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</si>
  <si>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</si>
  <si>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</si>
  <si>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</si>
  <si>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</si>
  <si>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</si>
  <si>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</si>
  <si>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</si>
  <si>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</si>
  <si>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</si>
  <si>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</si>
  <si>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</si>
  <si>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</si>
  <si>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</si>
  <si>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</si>
  <si>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</si>
  <si>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</si>
  <si>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</si>
  <si>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</si>
  <si>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</si>
  <si>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</si>
  <si>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</si>
  <si>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</si>
  <si>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</si>
  <si>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</si>
  <si>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</si>
  <si>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</si>
  <si>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</si>
  <si>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</si>
  <si>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</si>
  <si>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</si>
  <si>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</si>
  <si>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</si>
  <si>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</si>
  <si>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</si>
  <si>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</si>
  <si>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</si>
  <si>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</si>
  <si>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</si>
  <si>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</si>
  <si>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</si>
  <si>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</si>
  <si>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</si>
  <si>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</si>
  <si>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</si>
  <si>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</si>
  <si>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</si>
  <si>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</si>
  <si>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</si>
  <si>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</si>
  <si>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</si>
  <si>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</si>
  <si>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</si>
  <si>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</si>
  <si>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</si>
  <si>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</si>
  <si>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</si>
  <si>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</si>
  <si>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</si>
  <si>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</si>
  <si>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</si>
  <si>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</si>
  <si>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</si>
  <si>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</si>
  <si>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</si>
  <si>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</si>
  <si>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</si>
  <si>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</si>
  <si>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</si>
  <si>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</si>
  <si>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</si>
  <si>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</si>
  <si>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</si>
  <si>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</si>
  <si>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</si>
  <si>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</si>
  <si>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</si>
  <si>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</si>
  <si>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</si>
  <si>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</si>
  <si>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</si>
  <si>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</si>
  <si>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</si>
  <si>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</si>
  <si>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</si>
  <si>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</si>
  <si>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</si>
  <si>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</si>
  <si>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</si>
  <si>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</si>
  <si>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</si>
  <si>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</si>
  <si>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</si>
  <si>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</si>
  <si>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</si>
  <si>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</si>
  <si>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</si>
  <si>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</si>
  <si>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</si>
  <si>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</si>
  <si>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</si>
  <si>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</si>
  <si>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</si>
  <si>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</si>
  <si>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</si>
  <si>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</si>
  <si>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</si>
  <si>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</si>
  <si>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</si>
  <si>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</si>
  <si>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</si>
  <si>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</si>
  <si>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</si>
  <si>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</si>
  <si>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</si>
  <si>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</si>
  <si>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</si>
  <si>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</si>
  <si>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</si>
  <si>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</si>
  <si>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</si>
  <si>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</si>
  <si>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</si>
  <si>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</si>
  <si>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</si>
  <si>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</si>
  <si>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</si>
  <si>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</si>
  <si>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</si>
  <si>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</si>
  <si>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</si>
  <si>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</si>
  <si>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</si>
  <si>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</si>
  <si>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</si>
  <si>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</si>
  <si>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</si>
  <si>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</si>
  <si>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</si>
  <si>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</si>
  <si>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</si>
  <si>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</si>
  <si>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</si>
  <si>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</si>
  <si>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</si>
  <si>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</si>
  <si>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</si>
  <si>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</si>
  <si>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</si>
  <si>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</si>
  <si>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</si>
  <si>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</si>
  <si>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</si>
  <si>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</si>
  <si>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</si>
  <si>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</si>
  <si>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</si>
  <si>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</si>
  <si>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</si>
  <si>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</si>
  <si>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</si>
  <si>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</si>
  <si>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</si>
  <si>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</si>
  <si>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</si>
  <si>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</si>
  <si>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</si>
  <si>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</si>
  <si>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</si>
  <si>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</si>
  <si>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</si>
  <si>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</si>
  <si>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</si>
  <si>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</si>
  <si>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</si>
  <si>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</si>
  <si>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</si>
  <si>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</si>
  <si>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</si>
  <si>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</si>
  <si>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</si>
  <si>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</si>
  <si>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</si>
  <si>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</si>
  <si>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</si>
  <si>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</si>
  <si>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</si>
  <si>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</si>
  <si>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</si>
  <si>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</si>
  <si>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</si>
  <si>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</si>
  <si>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</si>
  <si>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</si>
  <si>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</si>
  <si>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</si>
  <si>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</si>
  <si>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</si>
  <si>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</si>
  <si>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</si>
  <si>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</si>
  <si>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</si>
  <si>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</si>
  <si>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</si>
  <si>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</si>
  <si>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</si>
  <si>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</si>
  <si>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</si>
  <si>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</si>
  <si>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</si>
  <si>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</si>
  <si>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</si>
  <si>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</si>
  <si>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</si>
  <si>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</si>
  <si>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</si>
  <si>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</si>
  <si>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</si>
  <si>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</si>
  <si>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</si>
  <si>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</si>
  <si>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</si>
  <si>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</si>
  <si>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</si>
  <si>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</si>
  <si>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</si>
  <si>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</si>
  <si>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</si>
  <si>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</si>
  <si>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</si>
  <si>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</si>
  <si>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</si>
  <si>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</si>
  <si>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</si>
  <si>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</si>
  <si>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</si>
  <si>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</si>
  <si>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</si>
  <si>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</si>
  <si>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</si>
  <si>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</si>
  <si>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</si>
  <si>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</si>
  <si>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</si>
  <si>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</si>
  <si>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</si>
  <si>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</si>
  <si>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</si>
  <si>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</si>
  <si>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</si>
  <si>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</si>
  <si>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</si>
  <si>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</si>
  <si>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</si>
  <si>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</si>
  <si>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</si>
  <si>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</si>
  <si>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</si>
  <si>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</si>
  <si>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</si>
  <si>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</si>
  <si>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</si>
  <si>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</si>
  <si>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</si>
  <si>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</si>
  <si>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</si>
  <si>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</si>
  <si>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</si>
  <si>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</si>
  <si>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</si>
  <si>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</si>
  <si>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</si>
  <si>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</si>
  <si>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</si>
  <si>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</si>
  <si>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</si>
  <si>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</si>
  <si>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</si>
  <si>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</si>
  <si>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</si>
  <si>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</si>
  <si>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</si>
  <si>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</si>
  <si>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</si>
  <si>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</si>
  <si>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</si>
  <si>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</si>
  <si>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</si>
  <si>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</si>
  <si>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</si>
  <si>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</si>
  <si>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</si>
  <si>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</si>
  <si>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</si>
  <si>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</si>
  <si>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</si>
  <si>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</si>
  <si>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</si>
  <si>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</si>
  <si>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</si>
  <si>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</si>
  <si>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</si>
  <si>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</si>
  <si>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</si>
  <si>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</si>
  <si>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</si>
  <si>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</si>
  <si>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</si>
  <si>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</si>
  <si>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</si>
  <si>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</si>
  <si>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</si>
  <si>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</si>
  <si>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</si>
  <si>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</si>
  <si>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</si>
  <si>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</si>
  <si>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</si>
  <si>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</si>
  <si>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</si>
  <si>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</si>
  <si>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</si>
  <si>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</si>
  <si>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</si>
  <si>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</si>
  <si>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</si>
  <si>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</si>
  <si>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</si>
  <si>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</si>
  <si>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</si>
  <si>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</si>
  <si>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</si>
  <si>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</si>
  <si>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</si>
  <si>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</si>
  <si>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</si>
  <si>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</si>
  <si>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</si>
  <si>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</si>
  <si>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</si>
  <si>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</si>
  <si>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</si>
  <si>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</si>
  <si>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</si>
  <si>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</si>
  <si>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</si>
  <si>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</si>
  <si>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</si>
  <si>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</si>
  <si>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</si>
  <si>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</si>
  <si>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</si>
  <si>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</si>
  <si>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</si>
  <si>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</si>
  <si>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</si>
  <si>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</si>
  <si>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</si>
  <si>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</si>
  <si>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</si>
  <si>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</si>
  <si>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</si>
  <si>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</si>
  <si>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</si>
  <si>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</si>
  <si>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</si>
  <si>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</si>
  <si>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</si>
  <si>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</si>
  <si>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</si>
  <si>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</si>
  <si>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</si>
  <si>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</si>
  <si>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</si>
  <si>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</si>
  <si>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</si>
  <si>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</si>
  <si>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</si>
  <si>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</si>
  <si>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</si>
  <si>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</si>
  <si>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</si>
  <si>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</si>
  <si>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</si>
  <si>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</si>
  <si>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</si>
  <si>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</si>
  <si>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</si>
  <si>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</si>
  <si>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</si>
  <si>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</si>
  <si>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</si>
  <si>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</si>
  <si>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</si>
  <si>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</si>
  <si>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</si>
  <si>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</si>
  <si>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</si>
  <si>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</si>
  <si>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</si>
  <si>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</si>
  <si>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</si>
  <si>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</si>
  <si>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</si>
  <si>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</si>
  <si>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</si>
  <si>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</si>
  <si>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</si>
  <si>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</si>
  <si>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</si>
  <si>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</si>
  <si>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</si>
  <si>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</si>
  <si>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</si>
  <si>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</si>
  <si>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</si>
  <si>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</si>
  <si>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</si>
  <si>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</si>
  <si>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</si>
  <si>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</si>
  <si>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</si>
  <si>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</si>
  <si>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</si>
  <si>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</si>
  <si>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</si>
  <si>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</si>
  <si>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</si>
  <si>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</si>
  <si>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</si>
  <si>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</si>
  <si>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</si>
  <si>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</si>
  <si>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</si>
  <si>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</si>
  <si>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</si>
  <si>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</si>
  <si>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</si>
  <si>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</si>
  <si>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</si>
  <si>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</si>
  <si>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</si>
  <si>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</si>
  <si>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</si>
  <si>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</si>
  <si>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</si>
  <si>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</si>
  <si>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</si>
  <si>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</si>
  <si>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</si>
  <si>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</si>
  <si>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</si>
  <si>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</si>
  <si>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</si>
  <si>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</si>
  <si>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</si>
  <si>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</si>
  <si>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</si>
  <si>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</si>
  <si>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</si>
  <si>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</si>
  <si>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</si>
  <si>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</si>
  <si>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</si>
  <si>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</si>
  <si>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</si>
  <si>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</si>
  <si>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</si>
  <si>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</si>
  <si>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</si>
  <si>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</si>
  <si>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</si>
  <si>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</si>
  <si>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</si>
  <si>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</si>
  <si>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</si>
  <si>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</si>
  <si>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</si>
  <si>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</si>
  <si>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</si>
  <si>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</si>
  <si>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</si>
  <si>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</si>
  <si>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</si>
  <si>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</si>
  <si>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</si>
  <si>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</si>
  <si>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</si>
  <si>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</si>
  <si>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</si>
  <si>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</si>
  <si>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</si>
  <si>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</si>
  <si>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</si>
  <si>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</si>
  <si>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</si>
  <si>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</si>
  <si>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</si>
  <si>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</si>
  <si>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</si>
  <si>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</si>
  <si>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</si>
  <si>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</si>
  <si>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</si>
  <si>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</si>
  <si>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</si>
  <si>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</si>
  <si>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</si>
  <si>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</si>
  <si>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</si>
  <si>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</si>
  <si>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</si>
  <si>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</si>
  <si>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</si>
  <si>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</si>
  <si>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</si>
  <si>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</si>
  <si>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</si>
  <si>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</si>
  <si>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</si>
  <si>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</si>
  <si>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</si>
  <si>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</si>
  <si>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</si>
  <si>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</si>
  <si>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</si>
  <si>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</si>
  <si>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</si>
  <si>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</si>
  <si>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</si>
  <si>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</si>
  <si>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</si>
  <si>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</si>
  <si>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</si>
  <si>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</si>
  <si>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</si>
  <si>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</si>
  <si>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</si>
  <si>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</si>
  <si>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</si>
  <si>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</si>
  <si>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</si>
  <si>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</si>
  <si>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</si>
  <si>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</si>
  <si>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</si>
  <si>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</si>
  <si>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</si>
  <si>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</si>
  <si>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</si>
  <si>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</si>
  <si>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</si>
  <si>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</si>
  <si>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</si>
  <si>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</si>
  <si>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</si>
  <si>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</si>
  <si>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</si>
  <si>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</si>
  <si>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</si>
  <si>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</si>
  <si>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</si>
  <si>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</si>
  <si>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</si>
  <si>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</si>
  <si>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</si>
  <si>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</si>
  <si>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</si>
  <si>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</si>
  <si>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</si>
  <si>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</si>
  <si>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</si>
  <si>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</si>
  <si>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</si>
  <si>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</si>
  <si>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</si>
  <si>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</si>
  <si>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</si>
  <si>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</si>
  <si>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</si>
  <si>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</si>
  <si>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</si>
  <si>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</si>
  <si>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</si>
  <si>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</si>
  <si>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</si>
  <si>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</si>
  <si>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</si>
  <si>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</si>
  <si>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</si>
  <si>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</si>
  <si>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</si>
  <si>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</si>
  <si>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</si>
  <si>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</si>
  <si>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</si>
  <si>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</si>
  <si>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</si>
  <si>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</si>
  <si>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</si>
  <si>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</si>
  <si>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</si>
  <si>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</si>
  <si>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</si>
  <si>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</si>
  <si>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</si>
  <si>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</si>
  <si>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</si>
  <si>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</si>
  <si>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</si>
  <si>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</si>
  <si>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</si>
  <si>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</si>
  <si>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</si>
  <si>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</si>
  <si>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</si>
  <si>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</si>
  <si>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</si>
  <si>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</si>
  <si>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</si>
  <si>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</si>
  <si>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</si>
  <si>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</si>
  <si>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</si>
  <si>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</si>
  <si>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</si>
  <si>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</si>
  <si>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</si>
  <si>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</si>
  <si>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</si>
  <si>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</si>
  <si>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</si>
  <si>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</si>
  <si>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</si>
  <si>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</si>
  <si>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</si>
  <si>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</si>
  <si>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</si>
  <si>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</si>
  <si>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</si>
  <si>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</si>
  <si>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</si>
  <si>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</si>
  <si>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</si>
  <si>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</si>
  <si>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</si>
  <si>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</si>
  <si>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</si>
  <si>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</si>
  <si>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</si>
  <si>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</si>
  <si>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</si>
  <si>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</si>
  <si>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</si>
  <si>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</si>
  <si>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</si>
  <si>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</si>
  <si>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</si>
  <si>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</si>
  <si>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</si>
  <si>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</si>
  <si>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</si>
  <si>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</si>
  <si>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</si>
  <si>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</si>
  <si>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</si>
  <si>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</si>
  <si>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</si>
  <si>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</si>
  <si>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</si>
  <si>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</si>
  <si>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</si>
  <si>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</si>
  <si>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</si>
  <si>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</si>
  <si>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</si>
  <si>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</si>
  <si>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</si>
  <si>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</si>
  <si>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</si>
  <si>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</si>
  <si>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</si>
  <si>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</si>
  <si>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</si>
  <si>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</si>
  <si>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</si>
  <si>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</si>
  <si>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</si>
  <si>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</si>
  <si>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</si>
  <si>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</si>
  <si>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</si>
  <si>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</si>
  <si>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</si>
  <si>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</si>
  <si>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</si>
  <si>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</si>
  <si>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</si>
  <si>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</si>
  <si>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</si>
  <si>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</si>
  <si>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</si>
  <si>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</si>
  <si>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</si>
  <si>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</si>
  <si>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</si>
  <si>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</si>
  <si>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</si>
  <si>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</si>
  <si>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</si>
  <si>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</si>
  <si>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</si>
  <si>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</si>
  <si>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</si>
  <si>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</si>
  <si>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</si>
  <si>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</si>
  <si>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</si>
  <si>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</si>
  <si>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</si>
  <si>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</si>
  <si>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</si>
  <si>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</si>
  <si>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</si>
  <si>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</si>
  <si>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</si>
  <si>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</si>
  <si>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</si>
  <si>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</si>
  <si>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</si>
  <si>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</si>
  <si>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</si>
  <si>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</si>
  <si>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</si>
  <si>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</si>
  <si>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</si>
  <si>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</si>
  <si>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</si>
  <si>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</si>
  <si>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</si>
  <si>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</si>
  <si>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</si>
  <si>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</si>
  <si>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</si>
  <si>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</si>
  <si>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</si>
  <si>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</si>
  <si>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</si>
  <si>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</si>
  <si>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</si>
  <si>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</si>
  <si>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</si>
  <si>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</si>
  <si>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</si>
  <si>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</si>
  <si>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</si>
  <si>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</si>
  <si>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</si>
  <si>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</si>
  <si>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</si>
  <si>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</si>
  <si>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</si>
  <si>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</si>
  <si>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</si>
  <si>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</si>
  <si>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</si>
  <si>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</si>
  <si>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</si>
  <si>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</si>
  <si>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</si>
  <si>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</si>
  <si>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</si>
  <si>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</si>
  <si>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</si>
  <si>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</si>
  <si>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</si>
  <si>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</si>
  <si>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</si>
  <si>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</si>
  <si>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</si>
  <si>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</si>
  <si>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</si>
  <si>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</si>
  <si>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</si>
  <si>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</si>
  <si>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</si>
  <si>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</si>
  <si>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</si>
  <si>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</si>
  <si>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</si>
  <si>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</si>
  <si>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</si>
  <si>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</si>
  <si>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</si>
  <si>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</si>
  <si>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</si>
  <si>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</si>
  <si>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</si>
  <si>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</si>
  <si>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</si>
  <si>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</si>
  <si>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</si>
  <si>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</si>
  <si>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</si>
  <si>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</si>
  <si>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</si>
  <si>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</si>
  <si>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</si>
  <si>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</si>
  <si>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</si>
  <si>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</si>
  <si>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</si>
  <si>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</si>
  <si>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</si>
  <si>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</si>
  <si>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</si>
  <si>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</si>
  <si>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</si>
  <si>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</si>
  <si>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</si>
  <si>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</si>
  <si>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</si>
  <si>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</si>
  <si>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</si>
  <si>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</si>
  <si>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</si>
  <si>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</si>
  <si>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</si>
  <si>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</si>
  <si>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</si>
  <si>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</si>
  <si>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</si>
  <si>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</si>
  <si>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</si>
  <si>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</si>
  <si>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</si>
  <si>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</si>
  <si>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</si>
  <si>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</si>
  <si>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</si>
  <si>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</si>
  <si>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</si>
  <si>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</si>
  <si>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</si>
  <si>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</si>
  <si>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</si>
  <si>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</si>
  <si>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</si>
  <si>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</si>
  <si>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</si>
  <si>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</si>
  <si>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</si>
  <si>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</si>
  <si>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</si>
  <si>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</si>
  <si>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</si>
  <si>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</si>
  <si>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</si>
  <si>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</si>
  <si>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</si>
  <si>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</si>
  <si>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</si>
  <si>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</si>
  <si>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</si>
  <si>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</si>
  <si>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</si>
  <si>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</si>
  <si>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</si>
  <si>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</si>
  <si>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</si>
  <si>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</si>
  <si>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</si>
  <si>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</si>
  <si>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</si>
  <si>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</si>
  <si>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</si>
  <si>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</si>
  <si>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</si>
  <si>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</si>
  <si>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</si>
  <si>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</si>
  <si>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</si>
  <si>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</si>
  <si>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</si>
  <si>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</si>
  <si>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</si>
  <si>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</si>
  <si>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</si>
  <si>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</si>
  <si>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</si>
  <si>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</si>
  <si>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</si>
  <si>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</si>
  <si>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</si>
  <si>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</si>
  <si>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</si>
  <si>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</si>
  <si>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</si>
  <si>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</si>
  <si>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</si>
  <si>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</si>
  <si>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</si>
  <si>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</si>
  <si>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</si>
  <si>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</si>
  <si>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</si>
  <si>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</si>
  <si>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</si>
  <si>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</si>
  <si>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</si>
  <si>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</si>
  <si>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</si>
  <si>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</si>
  <si>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</si>
  <si>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</si>
  <si>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</si>
  <si>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</si>
  <si>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</si>
  <si>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</si>
  <si>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</si>
  <si>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</si>
  <si>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</si>
  <si>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</si>
  <si>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</si>
  <si>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</si>
  <si>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</si>
  <si>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</si>
  <si>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</si>
  <si>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</si>
  <si>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</si>
  <si>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</si>
  <si>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</si>
  <si>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</si>
  <si>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</si>
  <si>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</si>
  <si>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</si>
  <si>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</si>
  <si>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</si>
  <si>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</si>
  <si>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</si>
  <si>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</si>
  <si>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</si>
  <si>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</si>
  <si>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</si>
  <si>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</si>
  <si>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</si>
  <si>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</si>
  <si>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</si>
  <si>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</si>
  <si>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</si>
  <si>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</si>
  <si>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</si>
  <si>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</si>
  <si>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</si>
  <si>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</si>
  <si>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</si>
  <si>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</si>
  <si>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</si>
  <si>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</si>
  <si>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</si>
  <si>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</si>
  <si>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</si>
  <si>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</si>
  <si>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</si>
  <si>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</si>
  <si>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</si>
  <si>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</si>
  <si>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</si>
  <si>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</si>
  <si>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</si>
  <si>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</si>
  <si>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</si>
  <si>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</si>
  <si>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</si>
  <si>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</si>
  <si>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</si>
  <si>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</si>
  <si>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</si>
  <si>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</si>
  <si>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</si>
  <si>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</si>
  <si>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</si>
  <si>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</si>
  <si>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</si>
  <si>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</si>
  <si>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</si>
  <si>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</si>
  <si>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</si>
  <si>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</si>
  <si>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</si>
  <si>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</si>
  <si>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</si>
  <si>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</si>
  <si>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</si>
  <si>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</si>
  <si>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</si>
  <si>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</si>
  <si>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</si>
  <si>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</si>
  <si>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</si>
  <si>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</si>
  <si>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</si>
  <si>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</si>
  <si>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</si>
  <si>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</si>
  <si>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</si>
  <si>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</si>
  <si>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</si>
  <si>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</si>
  <si>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</si>
  <si>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</si>
  <si>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</si>
  <si>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</si>
  <si>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</si>
  <si>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</si>
  <si>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</si>
  <si>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</si>
  <si>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</si>
  <si>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</si>
  <si>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</si>
  <si>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</si>
  <si>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</si>
  <si>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</si>
  <si>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</si>
  <si>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</si>
  <si>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</si>
  <si>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</si>
  <si>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</si>
  <si>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</si>
  <si>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</si>
  <si>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</si>
  <si>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</si>
  <si>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</si>
  <si>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</si>
  <si>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</si>
  <si>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</si>
  <si>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</si>
  <si>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</si>
  <si>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</si>
  <si>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</si>
  <si>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</si>
  <si>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</si>
  <si>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</si>
  <si>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</si>
  <si>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</si>
  <si>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</si>
  <si>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</si>
  <si>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</si>
  <si>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</si>
  <si>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</si>
  <si>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</si>
  <si>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</si>
  <si>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</si>
  <si>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</si>
  <si>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</si>
  <si>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</si>
  <si>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</si>
  <si>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</si>
  <si>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</si>
  <si>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</si>
  <si>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</si>
  <si>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</si>
  <si>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</si>
  <si>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</si>
  <si>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</si>
  <si>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</si>
  <si>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</si>
  <si>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</si>
  <si>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</si>
  <si>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</si>
  <si>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</si>
  <si>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</si>
  <si>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</si>
  <si>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</si>
  <si>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</si>
  <si>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</si>
  <si>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</si>
  <si>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</si>
  <si>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</si>
  <si>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</si>
  <si>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</si>
  <si>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</si>
  <si>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</si>
  <si>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</si>
  <si>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</si>
  <si>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</si>
  <si>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</si>
  <si>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</si>
  <si>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</si>
  <si>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</si>
  <si>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</si>
  <si>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</si>
  <si>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</si>
  <si>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</si>
  <si>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</si>
  <si>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</si>
  <si>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</si>
  <si>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</si>
  <si>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</si>
  <si>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</si>
  <si>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</si>
  <si>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</si>
  <si>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</si>
  <si>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</si>
  <si>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</si>
  <si>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</si>
  <si>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</si>
  <si>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</si>
  <si>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</si>
  <si>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</si>
  <si>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</si>
  <si>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</si>
  <si>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</si>
  <si>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</si>
  <si>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</si>
  <si>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</si>
  <si>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</si>
  <si>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</si>
  <si>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</si>
  <si>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</si>
  <si>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</si>
  <si>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</si>
  <si>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</si>
  <si>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</si>
  <si>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</si>
  <si>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</si>
  <si>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</si>
  <si>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</si>
  <si>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</si>
  <si>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</si>
  <si>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</si>
  <si>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</si>
  <si>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</si>
  <si>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</si>
  <si>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</si>
  <si>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</si>
  <si>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</si>
  <si>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</si>
  <si>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</si>
  <si>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</si>
  <si>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</si>
  <si>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</si>
  <si>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</si>
  <si>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</si>
  <si>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</si>
  <si>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</si>
  <si>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</si>
  <si>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</si>
  <si>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</si>
  <si>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</si>
  <si>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</si>
  <si>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</si>
  <si>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</si>
  <si>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</si>
  <si>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</si>
  <si>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</si>
  <si>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</si>
  <si>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</si>
  <si>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</si>
  <si>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</si>
  <si>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</si>
  <si>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</si>
  <si>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</si>
  <si>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</si>
  <si>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</si>
  <si>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</si>
  <si>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</si>
  <si>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</si>
  <si>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</si>
  <si>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</si>
  <si>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</si>
  <si>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</si>
  <si>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</si>
  <si>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</si>
  <si>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</si>
  <si>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</si>
  <si>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</si>
  <si>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</si>
  <si>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</si>
  <si>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</si>
  <si>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</si>
  <si>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</si>
  <si>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</si>
  <si>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</si>
  <si>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</si>
  <si>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</si>
  <si>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</si>
  <si>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</si>
  <si>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</si>
  <si>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</si>
  <si>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</si>
  <si>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</si>
  <si>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</si>
  <si>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</si>
  <si>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</si>
  <si>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</si>
  <si>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</si>
  <si>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</si>
  <si>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</si>
  <si>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</si>
  <si>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</si>
  <si>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</si>
  <si>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</si>
  <si>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</si>
  <si>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</si>
  <si>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</si>
  <si>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</si>
  <si>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</si>
  <si>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</si>
  <si>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</si>
  <si>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</si>
  <si>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</si>
  <si>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</si>
  <si>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</si>
  <si>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</si>
  <si>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</si>
  <si>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</si>
  <si>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</si>
  <si>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</si>
  <si>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</si>
  <si>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</si>
  <si>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</si>
  <si>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</si>
  <si>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</si>
  <si>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</si>
  <si>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</si>
  <si>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</si>
  <si>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</si>
  <si>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</si>
  <si>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</si>
  <si>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</si>
  <si>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</si>
  <si>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</si>
  <si>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</si>
  <si>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</si>
  <si>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</si>
  <si>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</si>
  <si>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</si>
  <si>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</si>
  <si>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</si>
  <si>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</si>
  <si>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</si>
  <si>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</si>
  <si>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</si>
  <si>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</si>
  <si>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</si>
  <si>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</si>
  <si>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</si>
  <si>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</si>
  <si>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</si>
  <si>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</si>
  <si>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</si>
  <si>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</si>
  <si>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</si>
  <si>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</si>
  <si>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</si>
  <si>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</si>
  <si>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</si>
  <si>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</si>
  <si>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</si>
  <si>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</si>
  <si>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</si>
  <si>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</si>
  <si>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</si>
  <si>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</si>
  <si>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</si>
  <si>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</si>
  <si>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</si>
  <si>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</si>
  <si>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</si>
  <si>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</si>
  <si>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</si>
  <si>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</si>
  <si>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</si>
  <si>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</si>
  <si>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</si>
  <si>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</si>
  <si>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</si>
  <si>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</si>
  <si>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</si>
  <si>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</si>
  <si>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</si>
  <si>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</si>
  <si>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</si>
  <si>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</si>
  <si>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</si>
  <si>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</si>
  <si>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</si>
  <si>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</si>
  <si>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</si>
  <si>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</si>
  <si>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</si>
  <si>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</si>
  <si>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</si>
  <si>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</si>
  <si>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</si>
  <si>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</si>
  <si>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</si>
  <si>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</si>
  <si>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</si>
  <si>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</si>
  <si>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</si>
  <si>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</si>
  <si>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</si>
  <si>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</si>
  <si>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</si>
  <si>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</si>
  <si>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</si>
  <si>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</si>
  <si>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</si>
  <si>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</si>
  <si>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</si>
  <si>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</si>
  <si>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</si>
  <si>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</si>
  <si>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</si>
  <si>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</si>
  <si>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</si>
  <si>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</si>
  <si>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</si>
  <si>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</si>
  <si>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</si>
  <si>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</si>
  <si>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</si>
  <si>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</si>
  <si>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</si>
  <si>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</si>
  <si>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</si>
  <si>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</si>
  <si>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</si>
  <si>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</si>
  <si>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</si>
  <si>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</si>
  <si>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</si>
  <si>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</si>
  <si>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</si>
  <si>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</si>
  <si>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</si>
  <si>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</si>
  <si>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</si>
  <si>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</si>
  <si>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</si>
  <si>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</si>
  <si>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</si>
  <si>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</si>
  <si>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</si>
  <si>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</si>
  <si>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</si>
  <si>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</si>
  <si>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</si>
  <si>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</si>
  <si>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</si>
  <si>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</si>
  <si>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</si>
  <si>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</si>
  <si>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</si>
  <si>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</si>
  <si>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</si>
  <si>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</si>
  <si>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</si>
  <si>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</si>
  <si>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</si>
  <si>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</si>
  <si>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</si>
  <si>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</si>
  <si>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</si>
  <si>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</si>
  <si>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</si>
  <si>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</si>
  <si>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</si>
  <si>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</si>
  <si>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</si>
  <si>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</si>
  <si>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</si>
  <si>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</si>
  <si>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</si>
  <si>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</si>
  <si>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</si>
  <si>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</si>
  <si>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</si>
  <si>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</si>
  <si>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</si>
  <si>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</si>
  <si>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</si>
  <si>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</si>
  <si>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</si>
  <si>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</si>
  <si>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</si>
  <si>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</si>
  <si>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</si>
  <si>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</si>
  <si>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</si>
  <si>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</si>
  <si>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</si>
  <si>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</si>
  <si>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</si>
  <si>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</si>
  <si>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</si>
  <si>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</si>
  <si>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</si>
  <si>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</si>
  <si>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</si>
  <si>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</si>
  <si>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</si>
  <si>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</si>
  <si>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</si>
  <si>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</si>
  <si>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</si>
  <si>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</si>
  <si>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</si>
  <si>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</si>
  <si>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</si>
  <si>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</si>
  <si>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</si>
  <si>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</si>
  <si>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</si>
  <si>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</si>
  <si>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</si>
  <si>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</si>
  <si>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</si>
  <si>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</si>
  <si>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</si>
  <si>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</si>
  <si>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</si>
  <si>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</si>
  <si>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</si>
  <si>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</si>
  <si>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</si>
  <si>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</si>
  <si>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</si>
  <si>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</si>
  <si>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</si>
  <si>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</si>
  <si>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</si>
  <si>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</si>
  <si>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</si>
  <si>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</si>
  <si>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</si>
  <si>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</si>
  <si>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</si>
  <si>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</si>
  <si>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</si>
  <si>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</si>
  <si>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</si>
  <si>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</si>
  <si>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</si>
  <si>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</si>
  <si>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</si>
  <si>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</si>
  <si>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</si>
  <si>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</si>
  <si>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</si>
  <si>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</si>
  <si>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</si>
  <si>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</si>
  <si>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</si>
  <si>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</si>
  <si>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</si>
  <si>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</si>
  <si>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</si>
  <si>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</si>
  <si>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</si>
  <si>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</si>
  <si>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</si>
  <si>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</si>
  <si>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</si>
  <si>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</si>
  <si>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</si>
  <si>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</si>
  <si>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</si>
  <si>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</si>
  <si>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</si>
  <si>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</si>
  <si>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</si>
  <si>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</si>
  <si>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</si>
  <si>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</si>
  <si>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</si>
  <si>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</si>
  <si>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</si>
  <si>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</si>
  <si>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</si>
  <si>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</si>
  <si>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</si>
  <si>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</si>
  <si>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</si>
  <si>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</si>
  <si>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</si>
  <si>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</si>
  <si>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</si>
  <si>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</si>
  <si>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</si>
  <si>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</si>
  <si>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</si>
  <si>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</si>
  <si>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</si>
  <si>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</si>
  <si>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</si>
  <si>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</si>
  <si>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</si>
  <si>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</si>
  <si>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</si>
  <si>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</si>
  <si>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</si>
  <si>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</si>
  <si>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</si>
  <si>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</si>
  <si>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</si>
  <si>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</si>
  <si>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</si>
  <si>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</si>
  <si>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</si>
  <si>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</si>
  <si>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</si>
  <si>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</si>
  <si>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</si>
  <si>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</si>
  <si>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</si>
  <si>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</si>
  <si>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</si>
  <si>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</si>
  <si>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</si>
  <si>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</si>
  <si>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</si>
  <si>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</si>
  <si>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</si>
  <si>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</si>
  <si>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</si>
  <si>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</si>
  <si>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</si>
  <si>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</si>
  <si>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</si>
  <si>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</si>
  <si>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</si>
  <si>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</si>
  <si>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</si>
  <si>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</si>
  <si>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</si>
  <si>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</si>
  <si>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</si>
  <si>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</si>
  <si>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</si>
  <si>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</si>
  <si>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</si>
  <si>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</si>
  <si>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</si>
  <si>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</si>
  <si>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</si>
  <si>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</si>
  <si>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</si>
  <si>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</si>
  <si>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</si>
  <si>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</si>
  <si>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</si>
  <si>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</si>
  <si>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</si>
  <si>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</si>
  <si>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</si>
  <si>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</si>
  <si>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</si>
  <si>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</si>
  <si>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</si>
  <si>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</si>
  <si>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</si>
  <si>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</si>
  <si>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</si>
  <si>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</si>
  <si>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</si>
  <si>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</si>
  <si>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</si>
  <si>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</si>
  <si>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</si>
  <si>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</si>
  <si>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</si>
  <si>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</si>
  <si>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</si>
  <si>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</si>
  <si>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</si>
  <si>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</si>
  <si>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</si>
  <si>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</si>
  <si>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</si>
  <si>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</si>
  <si>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</si>
  <si>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</si>
  <si>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</si>
  <si>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</si>
  <si>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</si>
  <si>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</si>
  <si>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</si>
  <si>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</si>
  <si>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</si>
  <si>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</si>
  <si>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</si>
  <si>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</si>
  <si>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</si>
  <si>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</si>
  <si>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</si>
  <si>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</si>
  <si>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</si>
  <si>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</si>
  <si>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</si>
  <si>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</si>
  <si>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</si>
  <si>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</si>
  <si>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</si>
  <si>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</si>
  <si>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</si>
  <si>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</si>
  <si>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</si>
  <si>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</si>
  <si>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</si>
  <si>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</si>
  <si>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</si>
  <si>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</si>
  <si>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</si>
  <si>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</si>
  <si>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</si>
  <si>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</si>
  <si>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</si>
  <si>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</si>
  <si>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</si>
  <si>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</si>
  <si>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</si>
  <si>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</si>
  <si>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</si>
  <si>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</si>
  <si>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</si>
  <si>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</si>
  <si>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</si>
  <si>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</si>
  <si>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</si>
  <si>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</si>
  <si>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</si>
  <si>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</si>
  <si>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</si>
  <si>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</si>
  <si>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</si>
  <si>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</si>
  <si>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</si>
  <si>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</si>
  <si>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</si>
  <si>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</si>
  <si>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</si>
  <si>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</si>
  <si>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</si>
  <si>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</si>
  <si>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</si>
  <si>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</si>
  <si>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</si>
  <si>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</si>
  <si>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</si>
  <si>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</si>
  <si>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</si>
  <si>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</si>
  <si>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</si>
  <si>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</si>
  <si>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</si>
  <si>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</si>
  <si>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</si>
  <si>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</si>
  <si>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</si>
  <si>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</si>
  <si>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</si>
  <si>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</si>
  <si>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</si>
  <si>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</si>
  <si>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</si>
  <si>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</si>
  <si>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</si>
  <si>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</si>
  <si>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</si>
  <si>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</si>
  <si>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</si>
  <si>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</si>
  <si>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</si>
  <si>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</si>
  <si>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</si>
  <si>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</si>
  <si>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</si>
  <si>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</si>
  <si>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</si>
  <si>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</si>
  <si>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</si>
  <si>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</si>
  <si>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</si>
  <si>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</si>
  <si>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</si>
  <si>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</si>
  <si>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</si>
  <si>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</si>
  <si>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</si>
  <si>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</si>
  <si>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</si>
  <si>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</si>
  <si>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</si>
  <si>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</si>
  <si>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</si>
  <si>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</si>
  <si>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</si>
  <si>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</si>
  <si>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</si>
  <si>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</si>
  <si>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</si>
  <si>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</si>
  <si>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</si>
  <si>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</si>
  <si>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</si>
  <si>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</si>
  <si>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</si>
  <si>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</si>
  <si>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</si>
  <si>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</si>
  <si>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</si>
  <si>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</si>
  <si>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</si>
  <si>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</si>
  <si>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</si>
  <si>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</si>
  <si>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</si>
  <si>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</si>
  <si>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</si>
  <si>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</si>
  <si>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</si>
  <si>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</si>
  <si>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</si>
  <si>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</si>
  <si>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</si>
  <si>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</si>
  <si>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</si>
  <si>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</si>
  <si>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</si>
  <si>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</si>
  <si>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</si>
  <si>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</si>
  <si>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</si>
  <si>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</si>
  <si>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</si>
  <si>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</si>
  <si>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</si>
  <si>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</si>
  <si>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</si>
  <si>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</si>
  <si>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</si>
  <si>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</si>
  <si>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</si>
  <si>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</si>
  <si>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</si>
  <si>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</si>
  <si>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</si>
  <si>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</si>
  <si>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</si>
  <si>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</si>
  <si>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</si>
  <si>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</si>
  <si>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</si>
  <si>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</si>
  <si>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</si>
  <si>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</si>
  <si>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</si>
  <si>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</si>
  <si>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</si>
  <si>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</si>
  <si>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</si>
  <si>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</si>
  <si>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</si>
  <si>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</si>
  <si>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</si>
  <si>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</si>
  <si>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</si>
  <si>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</si>
  <si>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</si>
  <si>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</si>
  <si>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</si>
  <si>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</si>
  <si>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</si>
  <si>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</si>
  <si>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</si>
  <si>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</si>
  <si>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</si>
  <si>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</si>
  <si>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</si>
  <si>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</si>
  <si>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</si>
  <si>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</si>
  <si>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</si>
  <si>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</si>
  <si>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</si>
  <si>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</si>
  <si>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</si>
  <si>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</si>
  <si>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</si>
  <si>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</si>
  <si>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</si>
  <si>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</si>
  <si>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</si>
  <si>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</si>
  <si>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</si>
  <si>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</si>
  <si>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</si>
  <si>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</si>
  <si>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</si>
  <si>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</si>
  <si>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</si>
  <si>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</si>
  <si>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</si>
  <si>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</si>
  <si>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</si>
  <si>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</si>
  <si>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</si>
  <si>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</si>
  <si>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</si>
  <si>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</si>
  <si>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</si>
  <si>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</si>
  <si>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</si>
  <si>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</si>
  <si>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</si>
  <si>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</si>
  <si>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</si>
  <si>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</si>
  <si>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</si>
  <si>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</si>
  <si>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</si>
  <si>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</si>
  <si>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</si>
  <si>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</si>
  <si>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</si>
  <si>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</si>
  <si>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</si>
  <si>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</si>
  <si>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</si>
  <si>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</si>
  <si>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</si>
  <si>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</si>
  <si>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</si>
  <si>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</si>
  <si>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</si>
  <si>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</si>
  <si>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</si>
  <si>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</si>
  <si>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</si>
  <si>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</si>
  <si>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</si>
  <si>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</si>
  <si>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</si>
  <si>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</si>
  <si>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</si>
  <si>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</si>
  <si>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</si>
  <si>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</si>
  <si>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</si>
  <si>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</si>
  <si>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</si>
  <si>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</si>
  <si>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</si>
  <si>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</si>
  <si>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</si>
  <si>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</si>
  <si>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</si>
  <si>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</si>
  <si>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</si>
  <si>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</si>
  <si>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</si>
  <si>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</si>
  <si>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</si>
  <si>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</si>
  <si>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</si>
  <si>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</si>
  <si>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</si>
  <si>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</si>
  <si>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</si>
  <si>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</si>
  <si>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</si>
  <si>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</si>
  <si>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</si>
  <si>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</si>
  <si>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</si>
  <si>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</si>
  <si>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</si>
  <si>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</si>
  <si>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</si>
  <si>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</si>
  <si>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</si>
  <si>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</si>
  <si>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</si>
  <si>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</si>
  <si>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</si>
  <si>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</si>
  <si>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</si>
  <si>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</si>
  <si>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</si>
  <si>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</si>
  <si>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</si>
  <si>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</si>
  <si>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</si>
  <si>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</si>
  <si>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</si>
  <si>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</si>
  <si>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</si>
  <si>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</si>
  <si>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</si>
  <si>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</si>
  <si>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</si>
  <si>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</si>
  <si>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</si>
  <si>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</si>
  <si>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</si>
  <si>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</si>
  <si>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</si>
  <si>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</si>
  <si>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</si>
  <si>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</si>
  <si>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</si>
  <si>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</si>
  <si>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</si>
  <si>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</si>
  <si>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</si>
  <si>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</si>
  <si>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</si>
  <si>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</si>
  <si>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</si>
  <si>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</si>
  <si>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</si>
  <si>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</si>
  <si>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</si>
  <si>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</si>
  <si>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</si>
  <si>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</si>
  <si>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</si>
  <si>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</si>
  <si>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</si>
  <si>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</si>
  <si>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</si>
  <si>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</si>
  <si>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</si>
  <si>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</si>
  <si>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</si>
  <si>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</si>
  <si>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</si>
  <si>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</si>
  <si>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</si>
  <si>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</si>
  <si>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</si>
  <si>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</si>
  <si>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</si>
  <si>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</si>
  <si>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</si>
  <si>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</si>
  <si>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</si>
  <si>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</si>
  <si>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</si>
  <si>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</si>
  <si>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</si>
  <si>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</si>
  <si>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</si>
  <si>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</si>
  <si>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</si>
  <si>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</si>
  <si>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</si>
  <si>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</si>
  <si>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</si>
  <si>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</si>
  <si>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</si>
  <si>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</si>
  <si>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</si>
  <si>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</si>
  <si>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</si>
  <si>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</si>
  <si>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</si>
  <si>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</si>
  <si>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</si>
  <si>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</si>
  <si>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</si>
  <si>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</si>
  <si>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</si>
  <si>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</si>
  <si>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</si>
  <si>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</si>
  <si>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</si>
  <si>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</si>
  <si>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</si>
  <si>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</si>
  <si>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</si>
  <si>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</si>
  <si>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</si>
  <si>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</si>
  <si>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</si>
  <si>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</si>
  <si>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</si>
  <si>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</si>
  <si>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</si>
  <si>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</si>
  <si>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</si>
  <si>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</si>
  <si>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</si>
  <si>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</si>
  <si>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</si>
  <si>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</si>
  <si>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</si>
  <si>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</si>
  <si>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</si>
  <si>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</si>
  <si>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</si>
  <si>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</si>
  <si>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</si>
  <si>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</si>
  <si>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</si>
  <si>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</si>
  <si>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</si>
  <si>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</si>
  <si>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</si>
  <si>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</si>
  <si>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</si>
  <si>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</si>
  <si>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</si>
  <si>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</si>
  <si>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</si>
  <si>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</si>
  <si>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</si>
  <si>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</si>
  <si>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</si>
  <si>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</si>
  <si>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</si>
  <si>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</si>
  <si>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</si>
  <si>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</si>
  <si>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</si>
  <si>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</si>
  <si>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</si>
  <si>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</si>
  <si>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</si>
  <si>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</si>
  <si>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</si>
  <si>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</si>
  <si>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</si>
  <si>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</si>
  <si>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</si>
  <si>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</si>
  <si>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</si>
  <si>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</si>
  <si>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</si>
  <si>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</si>
  <si>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</si>
  <si>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</si>
  <si>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</si>
  <si>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</si>
  <si>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</si>
  <si>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</si>
  <si>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</si>
  <si>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</si>
  <si>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</si>
  <si>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</si>
  <si>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</si>
  <si>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</si>
  <si>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</si>
  <si>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</si>
  <si>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</si>
  <si>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</si>
  <si>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</si>
  <si>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</si>
  <si>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</si>
  <si>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</si>
  <si>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</si>
  <si>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</si>
  <si>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</si>
  <si>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</si>
  <si>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</si>
  <si>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</si>
  <si>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</si>
  <si>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</si>
  <si>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</si>
  <si>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</si>
  <si>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</si>
  <si>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</si>
  <si>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</si>
  <si>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</si>
  <si>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</si>
  <si>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</si>
  <si>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</si>
  <si>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</si>
  <si>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</si>
  <si>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</si>
  <si>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</si>
  <si>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</si>
  <si>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</si>
  <si>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</si>
  <si>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</si>
  <si>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</si>
  <si>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</si>
  <si>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</si>
  <si>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</si>
  <si>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</si>
  <si>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</si>
  <si>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</si>
  <si>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</si>
  <si>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</si>
  <si>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</si>
  <si>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</si>
  <si>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</si>
  <si>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</si>
  <si>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</si>
  <si>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</si>
  <si>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</si>
  <si>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</si>
  <si>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</si>
  <si>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</si>
  <si>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</si>
  <si>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</si>
  <si>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</si>
  <si>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</si>
  <si>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</si>
  <si>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</si>
  <si>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</si>
  <si>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</si>
  <si>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</si>
  <si>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</si>
  <si>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</si>
  <si>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</si>
  <si>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</si>
  <si>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</si>
  <si>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</si>
  <si>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</si>
  <si>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</si>
  <si>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</si>
  <si>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</si>
  <si>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</si>
  <si>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</si>
  <si>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</si>
  <si>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</si>
  <si>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</si>
  <si>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</si>
  <si>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</si>
  <si>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</si>
  <si>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</si>
  <si>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</si>
  <si>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</si>
  <si>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</si>
  <si>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</si>
  <si>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</si>
  <si>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</si>
  <si>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</si>
  <si>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</si>
  <si>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</si>
  <si>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</si>
  <si>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</si>
  <si>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</si>
  <si>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</si>
  <si>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</si>
  <si>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</si>
  <si>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</si>
  <si>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</si>
  <si>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</si>
  <si>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</si>
  <si>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</si>
  <si>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</si>
  <si>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</si>
  <si>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</si>
  <si>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</si>
  <si>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</si>
  <si>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</si>
  <si>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</si>
  <si>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</si>
  <si>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</si>
  <si>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</si>
  <si>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</si>
  <si>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</si>
  <si>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</si>
  <si>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</si>
  <si>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</si>
  <si>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</si>
  <si>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</si>
  <si>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</si>
  <si>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</si>
  <si>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</si>
  <si>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</si>
  <si>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</si>
  <si>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</si>
  <si>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</si>
  <si>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</si>
  <si>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</si>
  <si>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</si>
  <si>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</si>
  <si>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</si>
  <si>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</si>
  <si>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</si>
  <si>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</si>
  <si>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</si>
  <si>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</si>
  <si>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</si>
  <si>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</si>
  <si>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</si>
  <si>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</si>
  <si>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</si>
  <si>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</si>
  <si>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</si>
  <si>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</si>
  <si>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</si>
  <si>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</si>
  <si>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</si>
  <si>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</si>
  <si>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</si>
  <si>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</si>
  <si>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</si>
  <si>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</si>
  <si>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</si>
  <si>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</si>
  <si>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</si>
  <si>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</si>
  <si>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</si>
  <si>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</si>
  <si>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</si>
  <si>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</si>
  <si>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</si>
  <si>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</si>
  <si>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</si>
  <si>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</si>
  <si>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</si>
  <si>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</si>
  <si>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</si>
  <si>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</si>
  <si>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</si>
  <si>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</si>
  <si>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</si>
  <si>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</si>
  <si>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</si>
  <si>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</si>
  <si>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</si>
  <si>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</si>
  <si>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</si>
  <si>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</si>
  <si>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</si>
  <si>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</si>
  <si>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</si>
  <si>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</si>
  <si>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</si>
  <si>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</si>
  <si>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</si>
  <si>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</si>
  <si>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</si>
  <si>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</si>
  <si>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</si>
  <si>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</si>
  <si>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</si>
  <si>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</si>
  <si>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</si>
  <si>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</si>
  <si>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</si>
  <si>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</si>
  <si>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</si>
  <si>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</si>
  <si>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</si>
  <si>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</si>
  <si>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</si>
  <si>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</si>
  <si>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</si>
  <si>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</si>
  <si>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</si>
  <si>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</si>
  <si>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</si>
  <si>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</si>
  <si>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</si>
  <si>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</si>
  <si>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</si>
  <si>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</si>
  <si>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</si>
  <si>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</si>
  <si>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</si>
  <si>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</si>
  <si>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</si>
  <si>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</si>
  <si>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</si>
  <si>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</si>
  <si>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</si>
  <si>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</si>
  <si>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</si>
  <si>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</si>
  <si>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</si>
  <si>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</si>
  <si>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</si>
  <si>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</si>
  <si>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</si>
  <si>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</si>
  <si>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</si>
  <si>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</si>
  <si>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</si>
  <si>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</si>
  <si>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</si>
  <si>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</si>
  <si>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</si>
  <si>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</si>
  <si>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</si>
  <si>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</si>
  <si>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</si>
  <si>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</si>
  <si>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</si>
  <si>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</si>
  <si>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</si>
  <si>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</si>
  <si>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</si>
  <si>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</si>
  <si>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</si>
  <si>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</si>
  <si>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</si>
  <si>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</si>
  <si>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</si>
  <si>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</si>
  <si>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</si>
  <si>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</si>
  <si>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</si>
  <si>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</si>
  <si>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</si>
  <si>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</si>
  <si>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</si>
  <si>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</si>
  <si>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</si>
  <si>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</si>
  <si>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</si>
  <si>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</si>
  <si>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</si>
  <si>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</si>
  <si>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</si>
  <si>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</si>
  <si>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</si>
  <si>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</si>
  <si>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</si>
  <si>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</si>
  <si>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</si>
  <si>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</si>
  <si>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</si>
  <si>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</si>
  <si>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</si>
  <si>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</si>
  <si>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</si>
  <si>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</si>
  <si>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</si>
  <si>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</si>
  <si>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</si>
  <si>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</si>
  <si>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</si>
  <si>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</si>
  <si>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</si>
  <si>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</si>
  <si>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</si>
  <si>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</si>
  <si>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</si>
  <si>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</si>
  <si>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</si>
  <si>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</si>
  <si>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</si>
  <si>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</si>
  <si>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</si>
  <si>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</si>
  <si>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</si>
  <si>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</si>
  <si>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</si>
  <si>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</si>
  <si>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</si>
  <si>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</si>
  <si>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</si>
  <si>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</si>
  <si>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</si>
  <si>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</si>
  <si>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</si>
  <si>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</si>
  <si>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</si>
  <si>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</si>
  <si>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</si>
  <si>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</si>
  <si>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</si>
  <si>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</si>
  <si>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</si>
  <si>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</si>
  <si>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</si>
  <si>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</si>
  <si>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</si>
  <si>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</si>
  <si>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</si>
  <si>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</si>
  <si>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</si>
  <si>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</si>
  <si>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</si>
  <si>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</si>
  <si>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</si>
  <si>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</si>
  <si>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</si>
  <si>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</si>
  <si>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</si>
  <si>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</si>
  <si>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</si>
  <si>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</si>
  <si>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</si>
  <si>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</si>
  <si>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</si>
  <si>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</si>
  <si>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</si>
  <si>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</si>
  <si>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</si>
  <si>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</si>
  <si>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</si>
  <si>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</si>
  <si>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</si>
  <si>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</si>
  <si>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</si>
  <si>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</si>
  <si>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</si>
  <si>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</si>
  <si>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</si>
  <si>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</si>
  <si>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</si>
  <si>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</si>
  <si>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</si>
  <si>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</si>
  <si>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</si>
  <si>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</si>
  <si>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</si>
  <si>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</si>
  <si>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</si>
  <si>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</si>
  <si>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</si>
  <si>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</si>
  <si>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</si>
  <si>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</si>
  <si>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</si>
  <si>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</si>
  <si>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</si>
  <si>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</si>
  <si>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</si>
  <si>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</si>
  <si>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</si>
  <si>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</si>
  <si>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</si>
  <si>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</si>
  <si>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</si>
  <si>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</si>
  <si>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</si>
  <si>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</si>
  <si>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</si>
  <si>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</si>
  <si>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</si>
  <si>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</si>
  <si>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</si>
  <si>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</si>
  <si>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</si>
  <si>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</si>
  <si>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</si>
  <si>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</si>
  <si>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</si>
  <si>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</si>
  <si>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</si>
  <si>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</si>
  <si>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</si>
  <si>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</si>
  <si>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</si>
  <si>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</si>
  <si>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</si>
  <si>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</si>
  <si>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</si>
  <si>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</si>
  <si>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</si>
  <si>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</si>
  <si>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</si>
  <si>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</si>
  <si>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</si>
  <si>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</si>
  <si>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</si>
  <si>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</si>
  <si>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</si>
  <si>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</si>
  <si>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</si>
  <si>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</si>
  <si>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</si>
  <si>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</si>
  <si>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</si>
  <si>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</si>
  <si>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</si>
  <si>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</si>
  <si>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</si>
  <si>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</si>
  <si>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</si>
  <si>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</si>
  <si>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</si>
  <si>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</si>
  <si>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</si>
  <si>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</si>
  <si>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</si>
  <si>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</si>
  <si>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</si>
  <si>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</si>
  <si>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</si>
  <si>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</si>
  <si>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</si>
  <si>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</si>
  <si>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</si>
  <si>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</si>
  <si>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</si>
  <si>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</si>
  <si>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</si>
  <si>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</si>
  <si>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</si>
  <si>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</si>
  <si>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</si>
  <si>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</si>
  <si>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</si>
  <si>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</si>
  <si>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</si>
  <si>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</si>
  <si>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</si>
  <si>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</si>
  <si>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</si>
  <si>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</si>
  <si>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</si>
  <si>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</si>
  <si>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</si>
  <si>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</si>
  <si>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</si>
  <si>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</si>
  <si>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</si>
  <si>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</si>
  <si>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</si>
  <si>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</si>
  <si>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</si>
  <si>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</si>
  <si>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</si>
  <si>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</si>
  <si>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</si>
  <si>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</si>
  <si>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</si>
  <si>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</si>
  <si>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</si>
  <si>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</si>
  <si>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</si>
  <si>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</si>
  <si>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</si>
  <si>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</si>
  <si>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</si>
  <si>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</si>
  <si>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</si>
  <si>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</si>
  <si>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</si>
  <si>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</si>
  <si>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</si>
  <si>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</si>
  <si>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</si>
  <si>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</si>
  <si>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</si>
  <si>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</si>
  <si>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</si>
  <si>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</si>
  <si>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</si>
  <si>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</si>
  <si>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</si>
  <si>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</si>
  <si>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</si>
  <si>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</si>
  <si>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</si>
  <si>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</si>
  <si>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</si>
  <si>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</si>
  <si>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</si>
  <si>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</si>
  <si>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</si>
  <si>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</si>
  <si>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</si>
  <si>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</si>
  <si>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</si>
  <si>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</si>
  <si>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</si>
  <si>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</si>
  <si>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</si>
  <si>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</si>
  <si>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</si>
  <si>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</si>
  <si>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</si>
  <si>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</si>
  <si>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</si>
  <si>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</si>
  <si>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</si>
  <si>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</si>
  <si>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</si>
  <si>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</si>
  <si>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</si>
  <si>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</si>
  <si>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</si>
  <si>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</si>
  <si>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</si>
  <si>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</si>
  <si>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</si>
  <si>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</si>
  <si>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</si>
  <si>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</si>
  <si>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</si>
  <si>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</si>
  <si>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</si>
  <si>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</si>
  <si>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</si>
  <si>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</si>
  <si>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</si>
  <si>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</si>
  <si>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</si>
  <si>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</si>
  <si>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</si>
  <si>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</si>
  <si>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</si>
  <si>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</si>
  <si>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</si>
  <si>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</si>
  <si>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</si>
  <si>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</si>
  <si>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</si>
  <si>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</si>
  <si>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</si>
  <si>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</si>
  <si>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</si>
  <si>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</si>
  <si>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</si>
  <si>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</si>
  <si>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</si>
  <si>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</si>
  <si>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</si>
  <si>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</si>
  <si>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</si>
  <si>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</si>
  <si>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</si>
  <si>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</si>
  <si>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</si>
  <si>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</si>
  <si>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</si>
  <si>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</si>
  <si>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</si>
  <si>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</si>
  <si>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</si>
  <si>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</si>
  <si>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</si>
  <si>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</si>
  <si>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</si>
  <si>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</si>
  <si>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</si>
  <si>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</si>
  <si>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</si>
  <si>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</si>
  <si>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</si>
  <si>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</si>
  <si>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</si>
  <si>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</si>
  <si>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</si>
  <si>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</si>
  <si>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</si>
  <si>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</si>
  <si>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</si>
  <si>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</si>
  <si>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</si>
  <si>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</si>
  <si>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</si>
  <si>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</si>
  <si>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</si>
  <si>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</si>
  <si>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</si>
  <si>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</si>
  <si>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</si>
  <si>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</si>
  <si>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</si>
  <si>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</si>
  <si>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</si>
  <si>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</si>
  <si>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</si>
  <si>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</si>
  <si>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</si>
  <si>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</si>
  <si>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</si>
  <si>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</si>
  <si>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</si>
  <si>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</si>
  <si>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</si>
  <si>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</si>
  <si>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</si>
  <si>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</si>
  <si>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</si>
  <si>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</si>
  <si>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</si>
  <si>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</si>
  <si>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</si>
  <si>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</si>
  <si>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</si>
  <si>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</si>
  <si>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</si>
  <si>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</si>
  <si>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</si>
  <si>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</si>
  <si>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</si>
  <si>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</si>
  <si>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</si>
  <si>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</si>
  <si>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</si>
  <si>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</si>
  <si>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</si>
  <si>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</si>
  <si>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</si>
  <si>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</si>
  <si>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</si>
  <si>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</si>
  <si>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</si>
  <si>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</si>
  <si>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</si>
  <si>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</si>
  <si>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</si>
  <si>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</si>
  <si>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</si>
  <si>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</si>
  <si>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</si>
  <si>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</si>
  <si>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</si>
  <si>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</si>
  <si>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</si>
  <si>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</si>
  <si>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</si>
  <si>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</si>
  <si>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</si>
  <si>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</si>
  <si>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</si>
  <si>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</si>
  <si>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</si>
  <si>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</si>
  <si>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</si>
  <si>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</si>
  <si>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</si>
  <si>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</si>
  <si>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</si>
  <si>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</si>
  <si>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</si>
  <si>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</si>
  <si>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</si>
  <si>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</si>
  <si>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</si>
  <si>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</si>
  <si>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</si>
  <si>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</si>
  <si>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</si>
  <si>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</si>
  <si>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</si>
  <si>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</si>
  <si>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</si>
  <si>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</si>
  <si>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</si>
  <si>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</si>
  <si>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</si>
  <si>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</si>
  <si>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</si>
  <si>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</si>
  <si>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</si>
  <si>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</si>
  <si>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</si>
  <si>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</si>
  <si>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</si>
  <si>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</si>
  <si>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</si>
  <si>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</si>
  <si>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</si>
  <si>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</si>
  <si>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</si>
  <si>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</si>
  <si>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</si>
  <si>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</si>
  <si>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</si>
  <si>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</si>
  <si>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</si>
  <si>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</si>
  <si>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</si>
  <si>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</si>
  <si>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</si>
  <si>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</si>
  <si>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</si>
  <si>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</si>
  <si>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</si>
  <si>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</si>
  <si>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</si>
  <si>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</si>
  <si>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</si>
  <si>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</si>
  <si>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</si>
  <si>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</si>
  <si>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</si>
  <si>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</si>
  <si>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</si>
  <si>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</si>
  <si>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</si>
  <si>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</si>
  <si>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</si>
  <si>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</si>
  <si>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</si>
  <si>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</si>
  <si>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</si>
  <si>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</si>
  <si>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</si>
  <si>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</si>
  <si>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</si>
  <si>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</si>
  <si>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</si>
  <si>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</si>
  <si>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</si>
  <si>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</si>
  <si>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</si>
  <si>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</si>
  <si>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</si>
  <si>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</si>
  <si>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</si>
  <si>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</si>
  <si>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</si>
  <si>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</si>
  <si>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</si>
  <si>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</si>
  <si>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</si>
  <si>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</si>
  <si>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</si>
  <si>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</si>
  <si>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</si>
  <si>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</si>
  <si>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</si>
  <si>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</si>
  <si>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</si>
  <si>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</si>
  <si>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</si>
  <si>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</si>
  <si>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</si>
  <si>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</si>
  <si>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</si>
  <si>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</si>
  <si>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</si>
  <si>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</si>
  <si>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</si>
  <si>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</si>
  <si>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</si>
  <si>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</si>
  <si>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</si>
  <si>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</si>
  <si>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</si>
  <si>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</si>
  <si>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</si>
  <si>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</si>
  <si>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</si>
  <si>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</si>
  <si>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</si>
  <si>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</si>
  <si>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</si>
  <si>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</si>
  <si>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</si>
  <si>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</si>
  <si>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</si>
  <si>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</si>
  <si>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</si>
  <si>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</si>
  <si>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</si>
  <si>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</si>
  <si>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</si>
  <si>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</si>
  <si>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</si>
  <si>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</si>
  <si>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</si>
  <si>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</si>
  <si>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</si>
  <si>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</si>
  <si>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</si>
  <si>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</si>
  <si>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</si>
  <si>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</si>
  <si>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</si>
  <si>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</si>
  <si>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</si>
  <si>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</si>
  <si>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</si>
  <si>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</si>
  <si>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</si>
  <si>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</si>
  <si>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</si>
  <si>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</si>
  <si>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</si>
  <si>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</si>
  <si>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</si>
  <si>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</si>
  <si>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</si>
  <si>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</si>
  <si>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</si>
  <si>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</si>
  <si>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</si>
  <si>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</si>
  <si>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</si>
  <si>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</si>
  <si>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</si>
  <si>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</si>
  <si>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</si>
  <si>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</si>
  <si>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</si>
  <si>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</si>
  <si>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</si>
  <si>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</si>
  <si>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</si>
  <si>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</si>
  <si>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</si>
  <si>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</si>
  <si>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</si>
  <si>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</si>
  <si>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</si>
  <si>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</si>
  <si>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</si>
  <si>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</si>
  <si>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</si>
  <si>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</si>
  <si>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</si>
  <si>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</si>
  <si>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</si>
  <si>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</si>
  <si>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</si>
  <si>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</si>
  <si>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</si>
  <si>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</si>
  <si>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</si>
  <si>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</si>
  <si>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</si>
  <si>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</si>
  <si>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</si>
  <si>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</si>
  <si>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</si>
  <si>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</si>
  <si>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</si>
  <si>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</si>
  <si>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</si>
  <si>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</si>
  <si>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</si>
  <si>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</si>
  <si>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</si>
  <si>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</si>
  <si>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</si>
  <si>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</si>
  <si>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</si>
  <si>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</si>
  <si>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</si>
  <si>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</si>
  <si>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</si>
  <si>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</si>
  <si>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</si>
  <si>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</si>
  <si>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</si>
  <si>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</si>
  <si>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</si>
  <si>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</si>
  <si>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</si>
  <si>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</si>
  <si>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</si>
  <si>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</si>
  <si>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</si>
  <si>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</si>
  <si>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</si>
  <si>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</si>
  <si>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</si>
  <si>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</si>
  <si>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</si>
  <si>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</si>
  <si>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</si>
  <si>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</si>
  <si>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</si>
  <si>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</si>
  <si>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</si>
  <si>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</si>
  <si>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</si>
  <si>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</si>
  <si>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</si>
  <si>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</si>
  <si>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</si>
  <si>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</si>
  <si>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</si>
  <si>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</si>
  <si>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</si>
  <si>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</si>
  <si>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</si>
  <si>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</si>
  <si>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</si>
  <si>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</si>
  <si>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</si>
  <si>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</si>
  <si>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</si>
  <si>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</si>
  <si>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</si>
  <si>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</si>
  <si>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</si>
  <si>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</si>
  <si>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</si>
  <si>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</si>
  <si>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</si>
  <si>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</si>
  <si>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</si>
  <si>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</si>
  <si>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</si>
  <si>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</si>
  <si>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</si>
  <si>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</si>
  <si>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</si>
  <si>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</si>
  <si>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</si>
  <si>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</si>
  <si>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</si>
  <si>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</si>
  <si>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</si>
  <si>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</si>
  <si>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</si>
  <si>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</si>
  <si>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</si>
  <si>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</si>
  <si>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</si>
  <si>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</si>
  <si>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</si>
  <si>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</si>
  <si>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</si>
  <si>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</si>
  <si>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</si>
  <si>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</si>
  <si>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</si>
  <si>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</si>
  <si>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</si>
  <si>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</si>
  <si>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</si>
  <si>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</si>
  <si>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</si>
  <si>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</si>
  <si>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</si>
  <si>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</si>
  <si>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</si>
  <si>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</si>
  <si>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</si>
  <si>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</si>
  <si>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</si>
  <si>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</si>
  <si>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</si>
  <si>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</si>
  <si>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</si>
  <si>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</si>
  <si>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</si>
  <si>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</si>
  <si>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</si>
  <si>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</si>
  <si>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</si>
  <si>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</si>
  <si>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</si>
  <si>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</si>
  <si>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</si>
  <si>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</si>
  <si>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</si>
  <si>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</si>
  <si>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</si>
  <si>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</si>
  <si>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</si>
  <si>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</si>
  <si>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</si>
  <si>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</si>
  <si>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</si>
  <si>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</si>
  <si>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</si>
  <si>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</si>
  <si>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</si>
  <si>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</si>
  <si>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</si>
  <si>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</si>
  <si>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</si>
  <si>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</si>
  <si>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</si>
  <si>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</si>
  <si>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</si>
  <si>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</si>
  <si>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</si>
  <si>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</si>
  <si>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</si>
  <si>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</si>
  <si>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</si>
  <si>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</si>
  <si>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</si>
  <si>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</si>
  <si>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</si>
  <si>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</si>
  <si>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</si>
  <si>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</si>
  <si>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</si>
  <si>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</si>
  <si>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</si>
  <si>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</si>
  <si>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</si>
  <si>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</si>
  <si>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</si>
  <si>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</si>
  <si>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</si>
  <si>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</si>
  <si>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</si>
  <si>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</si>
  <si>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</si>
  <si>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</si>
  <si>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</si>
  <si>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</si>
  <si>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</si>
  <si>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</si>
  <si>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</si>
  <si>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</si>
  <si>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</si>
  <si>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</si>
  <si>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</si>
  <si>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</si>
  <si>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</si>
  <si>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</si>
  <si>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</si>
  <si>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</si>
  <si>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</si>
  <si>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</si>
  <si>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</si>
  <si>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</si>
  <si>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</si>
  <si>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</si>
  <si>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</si>
  <si>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</si>
  <si>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</si>
  <si>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</si>
  <si>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</si>
  <si>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</si>
  <si>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</si>
  <si>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</si>
  <si>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</si>
  <si>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</si>
  <si>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</si>
  <si>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</si>
  <si>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</si>
  <si>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</si>
  <si>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</si>
  <si>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</si>
  <si>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</si>
  <si>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</si>
  <si>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</si>
  <si>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</si>
  <si>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</si>
  <si>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</si>
  <si>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</si>
  <si>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</si>
  <si>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</si>
  <si>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</si>
  <si>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</si>
  <si>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</si>
  <si>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</si>
  <si>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</si>
  <si>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</si>
  <si>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</si>
  <si>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</si>
  <si>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</si>
  <si>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</si>
  <si>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</si>
  <si>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</si>
  <si>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</si>
  <si>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</si>
  <si>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</si>
  <si>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</si>
  <si>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</si>
  <si>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</si>
  <si>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</si>
  <si>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</si>
  <si>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</si>
  <si>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</si>
  <si>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</si>
  <si>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</si>
  <si>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</si>
  <si>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</si>
  <si>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</si>
  <si>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</si>
  <si>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</si>
  <si>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</si>
  <si>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</si>
  <si>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</si>
  <si>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</si>
  <si>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</si>
  <si>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</si>
  <si>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</si>
  <si>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</si>
  <si>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</si>
  <si>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</si>
  <si>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</si>
  <si>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</si>
  <si>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</si>
  <si>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</si>
  <si>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</si>
  <si>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</si>
  <si>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</si>
  <si>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</si>
  <si>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</si>
  <si>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</si>
  <si>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</si>
  <si>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</si>
  <si>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</si>
  <si>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</si>
  <si>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</si>
  <si>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</si>
  <si>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</si>
  <si>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</si>
  <si>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</si>
  <si>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</si>
  <si>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</si>
  <si>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</si>
  <si>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</si>
  <si>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</si>
  <si>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</si>
  <si>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</si>
  <si>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</si>
  <si>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</si>
  <si>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</si>
  <si>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</si>
  <si>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</si>
  <si>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</si>
  <si>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</si>
  <si>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</si>
  <si>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</si>
  <si>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</si>
  <si>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</si>
  <si>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</si>
  <si>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</si>
  <si>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</si>
  <si>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</si>
  <si>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</si>
  <si>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</si>
  <si>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</si>
  <si>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</si>
  <si>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</si>
  <si>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</si>
  <si>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</si>
  <si>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</si>
  <si>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</si>
  <si>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</si>
  <si>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</si>
  <si>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</si>
  <si>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</si>
  <si>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</si>
  <si>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</si>
  <si>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</si>
  <si>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</si>
  <si>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</si>
  <si>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</si>
  <si>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</si>
  <si>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</si>
  <si>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</si>
  <si>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</si>
  <si>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</si>
  <si>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</si>
  <si>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</si>
  <si>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</si>
  <si>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</si>
  <si>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</si>
  <si>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</si>
  <si>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</si>
  <si>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</si>
  <si>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</si>
  <si>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</si>
  <si>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</si>
  <si>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</si>
  <si>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</si>
  <si>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</si>
  <si>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</si>
  <si>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</si>
  <si>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</si>
  <si>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</si>
  <si>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</si>
  <si>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</si>
  <si>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</si>
  <si>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</si>
  <si>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</si>
  <si>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</si>
  <si>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</si>
  <si>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</si>
  <si>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</si>
  <si>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</si>
  <si>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</si>
  <si>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</si>
  <si>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</si>
  <si>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</si>
  <si>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</si>
  <si>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</si>
  <si>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</si>
  <si>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</si>
  <si>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</si>
  <si>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</si>
  <si>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</si>
  <si>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</si>
  <si>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</si>
  <si>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</si>
  <si>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</si>
  <si>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</si>
  <si>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</si>
  <si>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</si>
  <si>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</si>
  <si>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</si>
  <si>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</si>
  <si>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</si>
  <si>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</si>
  <si>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</si>
  <si>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</si>
  <si>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</si>
  <si>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</si>
  <si>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</si>
  <si>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</si>
  <si>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</si>
  <si>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</si>
  <si>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</si>
  <si>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</si>
  <si>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</si>
  <si>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</si>
  <si>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</si>
  <si>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</si>
  <si>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</si>
  <si>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</si>
  <si>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</si>
  <si>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</si>
  <si>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</si>
  <si>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</si>
  <si>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</si>
  <si>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</si>
  <si>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</si>
  <si>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</si>
  <si>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</si>
  <si>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</si>
  <si>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</si>
  <si>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</si>
  <si>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</si>
  <si>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</si>
  <si>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</si>
  <si>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</si>
  <si>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</si>
  <si>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</si>
  <si>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</si>
  <si>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</si>
  <si>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</si>
  <si>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</si>
  <si>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</si>
  <si>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</si>
  <si>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</si>
  <si>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</si>
  <si>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</si>
  <si>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</si>
  <si>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</si>
  <si>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</si>
  <si>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</si>
  <si>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</si>
  <si>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</si>
  <si>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</si>
  <si>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</si>
  <si>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</si>
  <si>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</si>
  <si>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</si>
  <si>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</si>
  <si>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</si>
  <si>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</si>
  <si>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</si>
  <si>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</si>
  <si>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</si>
  <si>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</si>
  <si>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</si>
  <si>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</si>
  <si>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</si>
  <si>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</si>
  <si>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</si>
  <si>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</si>
  <si>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</si>
  <si>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</si>
  <si>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</si>
  <si>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</si>
  <si>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</si>
  <si>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</si>
  <si>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</si>
  <si>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</si>
  <si>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</si>
  <si>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</si>
  <si>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</si>
  <si>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</si>
  <si>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</si>
  <si>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</si>
  <si>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</si>
  <si>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</si>
  <si>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</si>
  <si>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</si>
  <si>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</si>
  <si>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</si>
  <si>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</si>
  <si>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</si>
  <si>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</si>
  <si>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</si>
  <si>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</si>
  <si>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</si>
  <si>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</si>
  <si>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</si>
  <si>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</si>
  <si>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</si>
  <si>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</si>
  <si>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</si>
  <si>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</si>
  <si>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</si>
  <si>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</si>
  <si>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</si>
  <si>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</si>
  <si>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</si>
  <si>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</si>
  <si>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</si>
  <si>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</si>
  <si>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</si>
  <si>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</si>
  <si>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</si>
  <si>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</si>
  <si>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</si>
  <si>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</si>
  <si>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</si>
  <si>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</si>
  <si>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</si>
  <si>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</si>
  <si>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</si>
  <si>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</si>
  <si>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</si>
  <si>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</si>
  <si>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</si>
  <si>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</si>
  <si>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</si>
  <si>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</si>
  <si>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</si>
  <si>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</si>
  <si>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</si>
  <si>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</si>
  <si>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</si>
  <si>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</si>
  <si>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</si>
  <si>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</si>
  <si>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</si>
  <si>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</si>
  <si>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</si>
  <si>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</si>
  <si>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</si>
  <si>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</si>
  <si>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</si>
  <si>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</si>
  <si>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</si>
  <si>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</si>
  <si>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</si>
  <si>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</si>
  <si>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</si>
  <si>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</si>
  <si>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</si>
  <si>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</si>
  <si>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</si>
  <si>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</si>
  <si>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</si>
  <si>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</si>
  <si>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</si>
  <si>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</si>
  <si>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</si>
  <si>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</si>
  <si>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</si>
  <si>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</si>
  <si>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</si>
  <si>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</si>
  <si>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</si>
  <si>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</si>
  <si>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</si>
  <si>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</si>
  <si>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</si>
  <si>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</si>
  <si>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</si>
  <si>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</si>
  <si>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</si>
  <si>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</si>
  <si>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</si>
  <si>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</si>
  <si>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</si>
  <si>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</si>
  <si>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</si>
  <si>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</si>
  <si>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</si>
  <si>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</si>
  <si>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</si>
  <si>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</si>
  <si>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</si>
  <si>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</si>
  <si>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</si>
  <si>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</si>
  <si>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</si>
  <si>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</si>
  <si>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</si>
  <si>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</si>
  <si>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</si>
  <si>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</si>
  <si>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</si>
  <si>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</si>
  <si>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</si>
  <si>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</si>
  <si>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</si>
  <si>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</si>
  <si>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</si>
  <si>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</si>
  <si>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</si>
  <si>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</si>
  <si>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</si>
  <si>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</si>
  <si>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</si>
  <si>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</si>
  <si>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</si>
  <si>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</si>
  <si>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</si>
  <si>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</si>
  <si>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</si>
  <si>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</si>
  <si>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</si>
  <si>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</si>
  <si>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</si>
  <si>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</si>
  <si>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</si>
  <si>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</si>
  <si>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</si>
  <si>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</si>
  <si>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</si>
  <si>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</si>
  <si>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</si>
  <si>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</si>
  <si>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</si>
  <si>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</si>
  <si>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</si>
  <si>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</si>
  <si>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</si>
  <si>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</si>
  <si>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</si>
  <si>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</si>
  <si>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</si>
  <si>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</si>
  <si>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</si>
  <si>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</si>
  <si>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</si>
  <si>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</si>
  <si>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</si>
  <si>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</si>
  <si>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</si>
  <si>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</si>
  <si>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</si>
  <si>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</si>
  <si>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</si>
  <si>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</si>
  <si>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</si>
  <si>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</si>
  <si>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</si>
  <si>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</si>
  <si>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</si>
  <si>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</si>
  <si>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</si>
  <si>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</si>
  <si>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</si>
  <si>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</si>
  <si>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</si>
  <si>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</si>
  <si>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</si>
  <si>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</si>
  <si>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</si>
  <si>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</si>
  <si>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</si>
  <si>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</si>
  <si>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</si>
  <si>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</si>
  <si>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</si>
  <si>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</si>
  <si>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</si>
  <si>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</si>
  <si>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</si>
  <si>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</si>
  <si>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</si>
  <si>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</si>
  <si>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</si>
  <si>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</si>
  <si>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</si>
  <si>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</si>
  <si>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</si>
  <si>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</si>
  <si>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</si>
  <si>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</si>
  <si>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</si>
  <si>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</si>
  <si>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</si>
  <si>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</si>
  <si>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</si>
  <si>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</si>
  <si>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</si>
  <si>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</si>
  <si>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</si>
  <si>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</si>
  <si>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</si>
  <si>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</si>
  <si>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</si>
  <si>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</si>
  <si>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</si>
  <si>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</si>
  <si>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</si>
  <si>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</si>
  <si>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</si>
  <si>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</si>
  <si>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</si>
  <si>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</si>
  <si>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</si>
  <si>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</si>
  <si>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</si>
  <si>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</si>
  <si>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</si>
  <si>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</si>
  <si>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</si>
  <si>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</si>
  <si>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</si>
  <si>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</si>
  <si>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</si>
  <si>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</si>
  <si>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</si>
  <si>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</si>
  <si>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</si>
  <si>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</si>
  <si>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</si>
  <si>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</si>
  <si>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</si>
  <si>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</si>
  <si>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</si>
  <si>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</si>
  <si>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</si>
  <si>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</si>
  <si>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</si>
  <si>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</si>
  <si>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</si>
  <si>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</si>
  <si>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</si>
  <si>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</si>
  <si>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</si>
  <si>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</si>
  <si>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</si>
  <si>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</si>
  <si>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</si>
  <si>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</si>
  <si>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</si>
  <si>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</si>
  <si>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</si>
  <si>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</si>
  <si>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</si>
  <si>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</si>
  <si>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</si>
  <si>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</si>
  <si>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</si>
  <si>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</si>
  <si>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</si>
  <si>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</si>
  <si>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</si>
  <si>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</si>
  <si>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</si>
  <si>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</si>
  <si>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</si>
  <si>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</si>
  <si>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</si>
  <si>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</si>
  <si>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</si>
  <si>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</si>
  <si>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</si>
  <si>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</si>
  <si>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</si>
  <si>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</si>
  <si>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</si>
  <si>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</si>
  <si>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</si>
  <si>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</si>
  <si>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</si>
  <si>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</si>
  <si>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</si>
  <si>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</si>
  <si>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</si>
  <si>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</si>
  <si>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</si>
  <si>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</si>
  <si>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</si>
  <si>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</si>
  <si>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</si>
  <si>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</si>
  <si>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</si>
  <si>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</si>
  <si>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</si>
  <si>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</si>
  <si>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</si>
  <si>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</si>
  <si>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</si>
  <si>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</si>
  <si>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</si>
  <si>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</si>
  <si>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</si>
  <si>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</si>
  <si>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</si>
  <si>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</si>
  <si>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</si>
  <si>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</si>
  <si>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</si>
  <si>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</si>
  <si>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</si>
  <si>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</si>
  <si>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</si>
  <si>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</si>
  <si>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</si>
  <si>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</si>
  <si>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</si>
  <si>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</si>
  <si>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</si>
  <si>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</si>
  <si>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</si>
  <si>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</si>
  <si>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</si>
  <si>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</si>
  <si>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</si>
  <si>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</si>
  <si>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</si>
  <si>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</si>
  <si>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</si>
  <si>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</si>
  <si>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</si>
  <si>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</si>
  <si>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</si>
  <si>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</si>
  <si>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</si>
  <si>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</si>
  <si>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</si>
  <si>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</si>
  <si>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</si>
  <si>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</si>
  <si>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</si>
  <si>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</si>
  <si>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</si>
  <si>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</si>
  <si>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</si>
  <si>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</si>
  <si>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</si>
  <si>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</si>
  <si>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</si>
  <si>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</si>
  <si>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</si>
  <si>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</si>
  <si>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</si>
  <si>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</si>
  <si>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</si>
  <si>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</si>
  <si>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</si>
  <si>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</si>
  <si>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</si>
  <si>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</si>
  <si>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</si>
  <si>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</si>
  <si>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</si>
  <si>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</si>
  <si>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</si>
  <si>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</si>
  <si>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</si>
  <si>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</si>
  <si>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</si>
  <si>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</si>
  <si>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</si>
  <si>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</si>
  <si>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</si>
  <si>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</si>
  <si>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</si>
  <si>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</si>
  <si>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</si>
  <si>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</si>
  <si>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</si>
  <si>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</si>
  <si>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</si>
  <si>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</si>
  <si>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</si>
  <si>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</si>
  <si>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</si>
  <si>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</si>
  <si>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</si>
  <si>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</si>
  <si>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</si>
  <si>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</si>
  <si>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</si>
  <si>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</si>
  <si>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</si>
  <si>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</si>
  <si>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</si>
  <si>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</si>
  <si>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</si>
  <si>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</si>
  <si>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</si>
  <si>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</si>
  <si>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</si>
  <si>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</si>
  <si>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</si>
  <si>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</si>
  <si>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</si>
  <si>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</si>
  <si>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</si>
  <si>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</si>
  <si>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</si>
  <si>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</si>
  <si>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</si>
  <si>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</si>
  <si>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</si>
  <si>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</si>
  <si>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</si>
  <si>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</si>
  <si>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</si>
  <si>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</si>
  <si>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</si>
  <si>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</si>
  <si>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</si>
  <si>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</si>
  <si>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</si>
  <si>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</si>
  <si>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</si>
  <si>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</si>
  <si>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</si>
  <si>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</si>
  <si>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</si>
  <si>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</si>
  <si>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</si>
  <si>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</si>
  <si>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</si>
  <si>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</si>
  <si>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</si>
  <si>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</si>
  <si>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</si>
  <si>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</si>
  <si>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</si>
  <si>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</si>
  <si>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</si>
  <si>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</si>
  <si>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</si>
  <si>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</si>
  <si>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</si>
  <si>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</si>
  <si>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</si>
  <si>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</si>
  <si>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</si>
  <si>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</si>
  <si>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</si>
  <si>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</si>
  <si>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</si>
  <si>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</si>
  <si>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</si>
  <si>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</si>
  <si>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</si>
  <si>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</si>
  <si>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</si>
  <si>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</si>
  <si>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</si>
  <si>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</si>
  <si>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</si>
  <si>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</si>
  <si>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</si>
  <si>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</si>
  <si>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</si>
  <si>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</si>
  <si>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</si>
  <si>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</si>
  <si>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</si>
  <si>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</si>
  <si>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</si>
  <si>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</si>
  <si>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</si>
  <si>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</si>
  <si>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</si>
  <si>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</si>
  <si>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</si>
  <si>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</si>
  <si>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</si>
  <si>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</si>
  <si>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</si>
  <si>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</si>
  <si>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</si>
  <si>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</si>
  <si>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</si>
  <si>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</si>
  <si>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</si>
  <si>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</si>
  <si>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</si>
  <si>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</si>
  <si>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</si>
  <si>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</si>
  <si>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</si>
  <si>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</si>
  <si>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</si>
  <si>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</si>
  <si>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</si>
  <si>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</si>
  <si>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</si>
  <si>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</si>
  <si>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</si>
  <si>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</si>
  <si>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</si>
  <si>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</si>
  <si>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</si>
  <si>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</si>
  <si>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</si>
  <si>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</si>
  <si>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</si>
  <si>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</si>
  <si>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</si>
  <si>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</si>
  <si>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</si>
  <si>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</si>
  <si>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</si>
  <si>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</si>
  <si>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</si>
  <si>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</si>
  <si>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</si>
  <si>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</si>
  <si>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</si>
  <si>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</si>
  <si>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</si>
  <si>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</si>
  <si>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</si>
  <si>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</si>
  <si>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</si>
  <si>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</si>
  <si>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</si>
  <si>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</si>
  <si>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</si>
  <si>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</si>
  <si>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</si>
  <si>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</si>
  <si>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</si>
  <si>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</si>
  <si>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</si>
  <si>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</si>
  <si>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</si>
  <si>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</si>
  <si>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</si>
  <si>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</si>
  <si>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</si>
  <si>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</si>
  <si>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</si>
  <si>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</si>
  <si>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</si>
  <si>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</si>
  <si>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</si>
  <si>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</si>
  <si>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</si>
  <si>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</si>
  <si>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</si>
  <si>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</si>
  <si>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</si>
  <si>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</si>
  <si>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</si>
  <si>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</si>
  <si>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</si>
  <si>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</si>
  <si>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</si>
  <si>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</si>
  <si>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</si>
  <si>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</si>
  <si>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</si>
  <si>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</si>
  <si>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</si>
  <si>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</si>
  <si>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</si>
  <si>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</si>
  <si>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</si>
  <si>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</si>
  <si>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</si>
  <si>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</si>
  <si>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</si>
  <si>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</si>
  <si>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</si>
  <si>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</si>
  <si>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</si>
  <si>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</si>
  <si>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</si>
  <si>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</si>
  <si>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</si>
  <si>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</si>
  <si>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</si>
  <si>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</si>
  <si>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</si>
  <si>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</si>
  <si>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</si>
  <si>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</si>
  <si>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</si>
  <si>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</si>
  <si>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</si>
  <si>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</si>
  <si>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</si>
  <si>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</si>
  <si>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</si>
  <si>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</si>
  <si>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</si>
  <si>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</si>
  <si>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</si>
  <si>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</si>
  <si>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</si>
  <si>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</si>
  <si>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</si>
  <si>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</si>
  <si>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</si>
  <si>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</si>
  <si>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</si>
  <si>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</si>
  <si>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</si>
  <si>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</si>
  <si>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</si>
  <si>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</si>
  <si>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</si>
  <si>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</si>
  <si>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</si>
  <si>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</si>
  <si>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</si>
  <si>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</si>
  <si>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</si>
  <si>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</si>
  <si>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</si>
  <si>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</si>
  <si>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</si>
  <si>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</si>
  <si>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</si>
  <si>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</si>
  <si>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</si>
  <si>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</si>
  <si>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</si>
  <si>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</si>
  <si>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</si>
  <si>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</si>
  <si>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</si>
  <si>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</si>
  <si>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</si>
  <si>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</si>
  <si>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</si>
  <si>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</si>
  <si>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</si>
  <si>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</si>
  <si>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</si>
  <si>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</si>
  <si>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</si>
  <si>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</si>
  <si>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</si>
  <si>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</si>
  <si>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</si>
  <si>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</si>
  <si>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</si>
  <si>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</si>
  <si>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</si>
  <si>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</si>
  <si>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</si>
  <si>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</si>
  <si>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</si>
  <si>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</si>
  <si>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</si>
  <si>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</si>
  <si>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</si>
  <si>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</si>
  <si>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</si>
  <si>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</si>
  <si>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</si>
  <si>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</si>
  <si>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</si>
  <si>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</si>
  <si>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</si>
  <si>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</si>
  <si>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</si>
  <si>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</si>
  <si>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</si>
  <si>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</si>
  <si>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</si>
  <si>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</si>
  <si>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</si>
  <si>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</si>
  <si>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</si>
  <si>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</si>
  <si>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</si>
  <si>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</si>
  <si>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</si>
  <si>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</si>
  <si>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</si>
  <si>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</si>
  <si>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</si>
  <si>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</si>
  <si>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</si>
  <si>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</si>
  <si>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</si>
  <si>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</si>
  <si>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</si>
  <si>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</si>
  <si>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</si>
  <si>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</si>
  <si>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</si>
  <si>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</si>
  <si>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</si>
  <si>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</si>
  <si>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</si>
  <si>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</si>
  <si>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</si>
  <si>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</si>
  <si>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</si>
  <si>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</si>
  <si>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</si>
  <si>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</si>
  <si>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</si>
  <si>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</si>
  <si>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</si>
  <si>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</si>
  <si>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</si>
  <si>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</si>
  <si>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</si>
  <si>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</si>
  <si>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</si>
  <si>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</si>
  <si>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</si>
  <si>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</si>
  <si>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</si>
  <si>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</si>
  <si>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</si>
  <si>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</si>
  <si>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</si>
  <si>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</si>
  <si>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</si>
  <si>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</si>
  <si>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</si>
  <si>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</si>
  <si>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</si>
  <si>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</si>
  <si>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</si>
  <si>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</si>
  <si>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</si>
  <si>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</si>
  <si>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</si>
  <si>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</si>
  <si>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</si>
  <si>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</si>
  <si>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</si>
  <si>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</si>
  <si>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</si>
  <si>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</si>
  <si>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</si>
  <si>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</si>
  <si>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</si>
  <si>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</si>
  <si>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</si>
  <si>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</si>
  <si>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</si>
  <si>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</si>
  <si>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</si>
  <si>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</si>
  <si>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</si>
  <si>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</si>
  <si>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</si>
  <si>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</si>
  <si>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</si>
  <si>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</si>
  <si>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</si>
  <si>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</si>
  <si>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</si>
  <si>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</si>
  <si>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</si>
  <si>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</si>
  <si>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</si>
  <si>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</si>
  <si>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</si>
  <si>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</si>
  <si>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</si>
  <si>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</si>
  <si>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</si>
  <si>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</si>
  <si>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</si>
  <si>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</si>
  <si>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</si>
  <si>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</si>
  <si>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</si>
  <si>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</si>
  <si>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</si>
  <si>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</si>
  <si>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</si>
  <si>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</si>
  <si>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</si>
  <si>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</si>
  <si>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</si>
  <si>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</si>
  <si>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</si>
  <si>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</si>
  <si>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</si>
  <si>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</si>
  <si>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</si>
  <si>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</si>
  <si>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</si>
  <si>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</si>
  <si>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</si>
  <si>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</si>
  <si>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</si>
  <si>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</si>
  <si>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</si>
  <si>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</si>
  <si>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</si>
  <si>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</si>
  <si>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</si>
  <si>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</si>
  <si>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</si>
  <si>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</si>
  <si>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</si>
  <si>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</si>
  <si>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</si>
  <si>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</si>
  <si>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</si>
  <si>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</si>
  <si>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</si>
  <si>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</si>
  <si>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</si>
  <si>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</si>
  <si>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</si>
  <si>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</si>
  <si>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</si>
  <si>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</si>
  <si>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</si>
  <si>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</si>
  <si>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</si>
  <si>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</si>
  <si>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</si>
  <si>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</si>
  <si>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</si>
  <si>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</si>
  <si>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</si>
  <si>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</si>
  <si>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</si>
  <si>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</si>
  <si>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</si>
  <si>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</si>
  <si>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</si>
  <si>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</si>
  <si>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</si>
  <si>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</si>
  <si>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</si>
  <si>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</si>
  <si>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</si>
  <si>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</si>
  <si>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</si>
  <si>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</si>
  <si>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</si>
  <si>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</si>
  <si>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</si>
  <si>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</si>
  <si>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</si>
  <si>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</si>
  <si>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</si>
  <si>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</si>
  <si>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</si>
  <si>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</si>
  <si>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</si>
  <si>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</si>
  <si>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</si>
  <si>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</si>
  <si>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</si>
  <si>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</si>
  <si>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</si>
  <si>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</si>
  <si>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</si>
  <si>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</si>
  <si>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</si>
  <si>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</si>
  <si>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</si>
  <si>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</si>
  <si>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</si>
  <si>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</si>
  <si>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</si>
  <si>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</si>
  <si>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</si>
  <si>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</si>
  <si>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</si>
  <si>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</si>
  <si>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</si>
  <si>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</si>
  <si>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</si>
  <si>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</si>
  <si>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</si>
  <si>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</si>
  <si>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</si>
  <si>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</si>
  <si>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</si>
  <si>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</si>
  <si>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</si>
  <si>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</si>
  <si>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</si>
  <si>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</si>
  <si>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</si>
  <si>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</si>
  <si>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</si>
  <si>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</si>
  <si>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</si>
  <si>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</si>
  <si>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</si>
  <si>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</si>
  <si>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</si>
  <si>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</si>
  <si>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</si>
  <si>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</si>
  <si>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</si>
  <si>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</si>
  <si>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</si>
  <si>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</si>
  <si>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</si>
  <si>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</si>
  <si>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</si>
  <si>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</si>
  <si>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</si>
  <si>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</si>
  <si>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</si>
  <si>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</si>
  <si>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</si>
  <si>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</si>
  <si>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</si>
  <si>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</si>
  <si>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</si>
  <si>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</si>
  <si>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</si>
  <si>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</si>
  <si>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</si>
  <si>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</si>
  <si>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</si>
  <si>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</si>
  <si>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</si>
  <si>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</si>
  <si>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</si>
  <si>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</si>
  <si>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</si>
  <si>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</si>
  <si>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</si>
  <si>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</si>
  <si>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</si>
  <si>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</si>
  <si>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</si>
  <si>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</si>
  <si>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</si>
  <si>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</si>
  <si>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</si>
  <si>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</si>
  <si>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</si>
  <si>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</si>
  <si>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</si>
  <si>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</si>
  <si>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</si>
  <si>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</si>
  <si>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</si>
  <si>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</si>
  <si>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</si>
  <si>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</si>
  <si>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</si>
  <si>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</si>
  <si>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</si>
  <si>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</si>
  <si>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</si>
  <si>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</si>
  <si>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</si>
  <si>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</si>
  <si>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</si>
  <si>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</si>
  <si>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</si>
  <si>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</si>
  <si>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</si>
  <si>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</si>
  <si>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</si>
  <si>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</si>
  <si>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</si>
  <si>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</si>
  <si>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</si>
  <si>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</si>
  <si>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</si>
  <si>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</si>
  <si>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</si>
  <si>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</si>
  <si>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</si>
  <si>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</si>
  <si>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</si>
  <si>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</si>
  <si>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</si>
  <si>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</si>
  <si>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</si>
  <si>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</si>
  <si>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</si>
  <si>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</si>
  <si>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</si>
  <si>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</si>
  <si>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</si>
  <si>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</si>
  <si>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</si>
  <si>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</si>
  <si>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</si>
  <si>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</si>
  <si>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</si>
  <si>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</si>
  <si>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</si>
  <si>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</si>
  <si>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</si>
  <si>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</si>
  <si>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</si>
  <si>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</si>
  <si>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</si>
  <si>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</si>
  <si>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</si>
  <si>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</si>
  <si>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</si>
  <si>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</si>
  <si>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</si>
  <si>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</si>
  <si>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</si>
  <si>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</si>
  <si>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</si>
  <si>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</si>
  <si>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</si>
  <si>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</si>
  <si>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</si>
  <si>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</si>
  <si>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</si>
  <si>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</si>
  <si>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</si>
  <si>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</si>
  <si>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</si>
  <si>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</si>
  <si>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</si>
  <si>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</si>
  <si>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</si>
  <si>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</si>
  <si>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</si>
  <si>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</si>
  <si>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</si>
  <si>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</si>
  <si>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</si>
  <si>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</si>
  <si>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</si>
  <si>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</si>
  <si>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</si>
  <si>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</si>
  <si>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</si>
  <si>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</si>
  <si>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</si>
  <si>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</si>
  <si>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</si>
  <si>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</si>
  <si>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</si>
  <si>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</si>
  <si>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</si>
  <si>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</si>
  <si>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</si>
  <si>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</si>
  <si>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</si>
  <si>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</si>
  <si>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</si>
  <si>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</si>
  <si>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</si>
  <si>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</si>
  <si>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</si>
  <si>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</si>
  <si>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</si>
  <si>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</si>
  <si>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</si>
  <si>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</si>
  <si>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</si>
  <si>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</si>
  <si>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</si>
  <si>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</si>
  <si>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</si>
  <si>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</si>
  <si>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</si>
  <si>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</si>
  <si>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</si>
  <si>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</si>
  <si>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</si>
  <si>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</si>
  <si>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</si>
  <si>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</si>
  <si>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</si>
  <si>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</si>
  <si>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</si>
  <si>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</si>
  <si>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</si>
  <si>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</si>
  <si>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</si>
  <si>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</si>
  <si>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</si>
  <si>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</si>
  <si>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</si>
  <si>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</si>
  <si>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</si>
  <si>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</si>
  <si>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</si>
  <si>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</si>
  <si>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</si>
  <si>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</si>
  <si>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</si>
  <si>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</si>
  <si>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</si>
  <si>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</si>
  <si>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</si>
  <si>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</si>
  <si>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</si>
  <si>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</si>
  <si>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</si>
  <si>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</si>
  <si>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</si>
  <si>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</si>
  <si>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</si>
  <si>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</si>
  <si>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</si>
  <si>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</si>
  <si>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</si>
  <si>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</si>
  <si>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</si>
  <si>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</si>
  <si>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</si>
  <si>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</si>
  <si>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</si>
  <si>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</si>
  <si>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</si>
  <si>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</si>
  <si>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</si>
  <si>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</si>
  <si>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</si>
  <si>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</si>
  <si>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</si>
  <si>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</si>
  <si>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</si>
  <si>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</si>
  <si>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</si>
  <si>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</si>
  <si>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</si>
  <si>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</si>
  <si>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</si>
  <si>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</si>
  <si>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</si>
  <si>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</si>
  <si>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</si>
  <si>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</si>
  <si>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</si>
  <si>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</si>
  <si>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</si>
  <si>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</si>
  <si>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</si>
  <si>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</si>
  <si>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</si>
  <si>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</si>
  <si>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</si>
  <si>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</si>
  <si>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</si>
  <si>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</si>
  <si>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</si>
  <si>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</si>
  <si>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</si>
  <si>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</si>
  <si>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</si>
  <si>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</si>
  <si>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</si>
  <si>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</si>
  <si>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</si>
  <si>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</si>
  <si>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</si>
  <si>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</si>
  <si>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</si>
  <si>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</si>
  <si>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</si>
  <si>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</si>
  <si>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</si>
  <si>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</si>
  <si>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</si>
  <si>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</si>
  <si>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</si>
  <si>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</si>
  <si>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</si>
  <si>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</si>
  <si>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</si>
  <si>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</si>
  <si>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</si>
  <si>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</si>
  <si>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</si>
  <si>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</si>
  <si>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</si>
  <si>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</si>
  <si>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</si>
  <si>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</si>
  <si>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</si>
  <si>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</si>
  <si>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</si>
  <si>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</si>
  <si>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</si>
  <si>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</si>
  <si>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</si>
  <si>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</si>
  <si>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</si>
  <si>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</si>
  <si>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</si>
  <si>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</si>
  <si>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</si>
  <si>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</si>
  <si>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</si>
  <si>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</si>
  <si>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</si>
  <si>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</si>
  <si>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</si>
  <si>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</si>
  <si>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</si>
  <si>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</si>
  <si>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</si>
  <si>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</si>
  <si>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</si>
  <si>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</si>
  <si>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</si>
  <si>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</si>
  <si>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</si>
  <si>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</si>
  <si>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</si>
  <si>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</si>
  <si>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</si>
  <si>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</si>
  <si>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</si>
  <si>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</si>
  <si>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</si>
  <si>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</si>
  <si>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</si>
  <si>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</si>
  <si>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</si>
  <si>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</si>
  <si>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</si>
  <si>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</si>
  <si>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</si>
  <si>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</si>
  <si>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</si>
  <si>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</si>
  <si>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</si>
  <si>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</si>
  <si>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</si>
  <si>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</si>
  <si>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</si>
  <si>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</si>
  <si>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</si>
  <si>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</si>
  <si>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</si>
  <si>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</si>
  <si>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</si>
  <si>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</si>
  <si>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</si>
  <si>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</si>
  <si>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</si>
  <si>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</si>
  <si>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</si>
  <si>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</si>
  <si>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</si>
  <si>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</si>
  <si>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</si>
  <si>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</si>
  <si>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</si>
  <si>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</si>
  <si>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</si>
  <si>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</si>
  <si>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</si>
  <si>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</si>
  <si>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</si>
  <si>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</si>
  <si>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</si>
  <si>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</si>
  <si>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</si>
  <si>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</si>
  <si>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</si>
  <si>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</si>
  <si>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</si>
  <si>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</si>
  <si>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</si>
  <si>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</si>
  <si>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</si>
  <si>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</si>
  <si>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</si>
  <si>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</si>
  <si>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</si>
  <si>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</si>
  <si>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</si>
  <si>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</si>
  <si>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</si>
  <si>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</si>
  <si>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</si>
  <si>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</si>
  <si>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</si>
  <si>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</si>
  <si>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</si>
  <si>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</si>
  <si>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</si>
  <si>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</si>
  <si>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</si>
  <si>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</si>
  <si>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</si>
  <si>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</si>
  <si>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</si>
  <si>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</si>
  <si>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</si>
  <si>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</si>
  <si>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</si>
  <si>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</si>
  <si>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</si>
  <si>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</si>
  <si>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</si>
  <si>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</si>
  <si>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</si>
  <si>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</si>
  <si>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</si>
  <si>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</si>
  <si>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</si>
  <si>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</si>
  <si>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</si>
  <si>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</si>
  <si>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</si>
  <si>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</si>
  <si>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</si>
  <si>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</si>
  <si>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</si>
  <si>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</si>
  <si>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</si>
  <si>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</si>
  <si>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</si>
  <si>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</si>
  <si>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</si>
  <si>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</si>
  <si>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</si>
  <si>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</si>
  <si>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</si>
  <si>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</si>
  <si>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</si>
  <si>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</si>
  <si>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</si>
  <si>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</si>
  <si>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</si>
  <si>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</si>
  <si>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</si>
  <si>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</si>
  <si>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</si>
  <si>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</si>
  <si>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</si>
  <si>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</si>
  <si>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</si>
  <si>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</si>
  <si>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</si>
  <si>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</si>
  <si>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</si>
  <si>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</si>
  <si>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</si>
  <si>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</si>
  <si>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</si>
  <si>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</si>
  <si>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</si>
  <si>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</si>
  <si>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</si>
  <si>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</si>
  <si>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</si>
  <si>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</si>
  <si>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</si>
  <si>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</si>
  <si>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</si>
  <si>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</si>
  <si>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</si>
  <si>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</si>
  <si>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</si>
  <si>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</si>
  <si>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</si>
  <si>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</si>
  <si>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</si>
  <si>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</si>
  <si>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</si>
  <si>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</si>
  <si>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</si>
  <si>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</si>
  <si>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</si>
  <si>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</si>
  <si>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</si>
  <si>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</si>
  <si>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</si>
  <si>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</si>
  <si>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</si>
  <si>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</si>
  <si>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</si>
  <si>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</si>
  <si>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</si>
  <si>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</si>
  <si>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</si>
  <si>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</si>
  <si>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</si>
  <si>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</si>
  <si>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</si>
  <si>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</si>
  <si>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</si>
  <si>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</si>
  <si>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</si>
  <si>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</si>
  <si>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</si>
  <si>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</si>
  <si>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</si>
  <si>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</si>
  <si>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</si>
  <si>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</si>
  <si>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</si>
  <si>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</si>
  <si>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</si>
  <si>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</si>
  <si>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</si>
  <si>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</si>
  <si>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</si>
  <si>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</si>
  <si>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</si>
  <si>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</si>
  <si>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</si>
  <si>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</si>
  <si>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</si>
  <si>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</si>
  <si>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</si>
  <si>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</si>
  <si>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</si>
  <si>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</si>
  <si>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</si>
  <si>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</si>
  <si>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</si>
  <si>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</si>
  <si>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</si>
  <si>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</si>
  <si>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</si>
  <si>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</si>
  <si>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</si>
  <si>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</si>
  <si>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</si>
  <si>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</si>
  <si>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</si>
  <si>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</si>
  <si>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</si>
  <si>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</si>
  <si>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</si>
  <si>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</si>
  <si>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</si>
  <si>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</si>
  <si>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</si>
  <si>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</si>
  <si>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</si>
  <si>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</si>
  <si>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</si>
  <si>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</si>
  <si>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</si>
  <si>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</si>
  <si>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</si>
  <si>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</si>
  <si>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</si>
  <si>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</si>
  <si>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</si>
  <si>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</si>
  <si>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</si>
  <si>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</si>
  <si>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</si>
  <si>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</si>
  <si>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</si>
  <si>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</si>
  <si>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</si>
  <si>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</si>
  <si>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</si>
  <si>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</si>
  <si>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</si>
  <si>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</si>
  <si>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</si>
  <si>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</si>
  <si>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</si>
  <si>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</si>
  <si>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</si>
  <si>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</si>
  <si>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</si>
  <si>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</si>
  <si>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</si>
  <si>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</si>
  <si>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</si>
  <si>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</si>
  <si>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</si>
  <si>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</si>
  <si>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</si>
  <si>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</si>
  <si>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</si>
  <si>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</si>
  <si>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</si>
  <si>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</si>
  <si>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</si>
  <si>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</si>
  <si>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</si>
  <si>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</si>
  <si>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</si>
  <si>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</si>
  <si>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</si>
  <si>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</si>
  <si>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</si>
  <si>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</si>
  <si>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</si>
  <si>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</si>
  <si>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</si>
  <si>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</si>
  <si>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</si>
  <si>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</si>
  <si>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</si>
  <si>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</si>
  <si>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</si>
  <si>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</si>
  <si>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</si>
  <si>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</si>
  <si>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</si>
  <si>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</si>
  <si>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</si>
  <si>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</si>
  <si>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</si>
  <si>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</si>
  <si>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</si>
  <si>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</si>
  <si>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</si>
  <si>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</si>
  <si>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</si>
  <si>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</si>
  <si>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</si>
  <si>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</si>
  <si>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</si>
  <si>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</si>
  <si>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</si>
  <si>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</si>
  <si>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</si>
  <si>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</si>
  <si>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</si>
  <si>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</si>
  <si>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</si>
  <si>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</si>
  <si>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</si>
  <si>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</si>
  <si>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</si>
  <si>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</si>
  <si>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</si>
  <si>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</si>
  <si>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</si>
  <si>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</si>
  <si>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</si>
  <si>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</si>
  <si>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</si>
  <si>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</si>
  <si>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</si>
  <si>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</si>
  <si>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</si>
  <si>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</si>
  <si>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</si>
  <si>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</si>
  <si>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</si>
  <si>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</si>
  <si>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</si>
  <si>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</si>
  <si>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</si>
  <si>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</si>
  <si>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</si>
  <si>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</si>
  <si>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</si>
  <si>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</si>
  <si>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</si>
  <si>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</si>
  <si>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</si>
  <si>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</si>
  <si>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</si>
  <si>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</si>
  <si>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</si>
  <si>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</si>
  <si>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</si>
  <si>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</si>
  <si>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</si>
  <si>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</si>
  <si>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</si>
  <si>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</si>
  <si>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</si>
  <si>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</si>
  <si>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</si>
  <si>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</si>
  <si>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</si>
  <si>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</si>
  <si>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</si>
  <si>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</si>
  <si>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</si>
  <si>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</si>
  <si>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</si>
  <si>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</si>
  <si>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</si>
  <si>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</si>
  <si>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</si>
  <si>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</si>
  <si>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</si>
  <si>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</si>
  <si>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</si>
  <si>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</si>
  <si>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</si>
  <si>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</si>
  <si>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</si>
  <si>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</si>
  <si>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</si>
  <si>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</si>
  <si>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</si>
  <si>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</si>
  <si>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</si>
  <si>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</si>
  <si>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</si>
  <si>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</si>
  <si>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</si>
  <si>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</si>
  <si>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</si>
  <si>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</si>
  <si>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</si>
  <si>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</si>
  <si>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</si>
  <si>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</si>
  <si>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</si>
  <si>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</si>
  <si>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</si>
  <si>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</si>
  <si>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</si>
  <si>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</si>
  <si>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</si>
  <si>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</si>
  <si>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</si>
  <si>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</si>
  <si>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</si>
  <si>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</si>
  <si>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</si>
  <si>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</si>
  <si>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</si>
  <si>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</si>
  <si>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</si>
  <si>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</si>
  <si>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</si>
  <si>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</si>
  <si>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</si>
  <si>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</si>
  <si>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</si>
  <si>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</si>
  <si>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</si>
  <si>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</si>
  <si>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</si>
  <si>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</si>
  <si>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</si>
  <si>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</si>
  <si>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</si>
  <si>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</si>
  <si>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</si>
  <si>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</si>
  <si>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</si>
  <si>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</si>
  <si>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</si>
  <si>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</si>
  <si>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</si>
  <si>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</si>
  <si>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</si>
  <si>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</si>
  <si>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</si>
  <si>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</si>
  <si>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</si>
  <si>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</si>
  <si>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</si>
  <si>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</si>
  <si>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</si>
  <si>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</si>
  <si>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</si>
  <si>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</si>
  <si>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</si>
  <si>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</si>
  <si>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</si>
  <si>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</si>
  <si>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</si>
  <si>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</si>
  <si>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</si>
  <si>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</si>
  <si>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</si>
  <si>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</si>
  <si>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</si>
  <si>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</si>
  <si>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</si>
  <si>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</si>
  <si>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</si>
  <si>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</si>
  <si>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</si>
  <si>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</si>
  <si>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</si>
  <si>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</si>
  <si>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</si>
  <si>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</si>
  <si>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</si>
  <si>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</si>
  <si>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</si>
  <si>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</si>
  <si>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</si>
  <si>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</si>
  <si>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</si>
  <si>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</si>
  <si>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</si>
  <si>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</si>
  <si>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</si>
  <si>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</si>
  <si>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</si>
  <si>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</si>
  <si>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</si>
  <si>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</si>
  <si>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</si>
  <si>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</si>
  <si>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</si>
  <si>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</si>
  <si>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</si>
  <si>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</si>
  <si>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</si>
  <si>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</si>
  <si>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</si>
  <si>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</si>
  <si>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</si>
  <si>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</si>
  <si>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</si>
  <si>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</si>
  <si>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</si>
  <si>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</si>
  <si>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</si>
  <si>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</si>
  <si>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</si>
  <si>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</si>
  <si>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</si>
  <si>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</si>
  <si>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</si>
  <si>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</si>
  <si>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</si>
  <si>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</si>
  <si>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</si>
  <si>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</si>
  <si>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</si>
  <si>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</si>
  <si>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</si>
  <si>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</si>
  <si>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</si>
  <si>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</si>
  <si>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</si>
  <si>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</si>
  <si>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</si>
  <si>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</si>
  <si>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</si>
  <si>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</si>
  <si>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</si>
  <si>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</si>
  <si>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</si>
  <si>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</si>
  <si>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</si>
  <si>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</si>
  <si>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</si>
  <si>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</si>
  <si>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</si>
  <si>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</si>
  <si>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</si>
  <si>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</si>
  <si>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</si>
  <si>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</si>
  <si>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</si>
  <si>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</si>
  <si>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</si>
  <si>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</si>
  <si>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</si>
  <si>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</si>
  <si>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</si>
  <si>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</si>
  <si>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</si>
  <si>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</si>
  <si>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</si>
  <si>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</si>
  <si>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</si>
  <si>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</si>
  <si>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</si>
  <si>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</si>
  <si>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</si>
  <si>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</si>
  <si>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</si>
  <si>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</si>
  <si>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</si>
  <si>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</si>
  <si>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</si>
  <si>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</si>
  <si>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</si>
  <si>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</si>
  <si>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</si>
  <si>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</si>
  <si>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</si>
  <si>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</si>
  <si>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</si>
  <si>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</si>
  <si>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</si>
  <si>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</si>
  <si>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</si>
  <si>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</si>
  <si>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</si>
  <si>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</si>
  <si>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</si>
  <si>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</si>
  <si>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</si>
  <si>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</si>
  <si>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</si>
  <si>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</si>
  <si>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</si>
  <si>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</si>
  <si>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</si>
  <si>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</si>
  <si>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</si>
  <si>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</si>
  <si>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</si>
  <si>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</si>
  <si>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</si>
  <si>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</si>
  <si>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</si>
  <si>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</si>
  <si>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</si>
  <si>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</si>
  <si>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</si>
  <si>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</si>
  <si>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</si>
  <si>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</si>
  <si>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</si>
  <si>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</si>
  <si>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</si>
  <si>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</si>
  <si>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</si>
  <si>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</si>
  <si>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</si>
  <si>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</si>
  <si>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</si>
  <si>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</si>
  <si>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</si>
  <si>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</si>
  <si>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</si>
  <si>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</si>
  <si>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</si>
  <si>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</si>
  <si>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</si>
  <si>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</si>
  <si>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</si>
  <si>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</si>
  <si>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</si>
  <si>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</si>
  <si>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</si>
  <si>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</si>
  <si>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</si>
  <si>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</si>
  <si>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</si>
  <si>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</si>
  <si>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</si>
  <si>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</si>
  <si>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</si>
  <si>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</si>
  <si>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</si>
  <si>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</si>
  <si>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</si>
  <si>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</si>
  <si>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</si>
  <si>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</si>
  <si>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</si>
  <si>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</si>
  <si>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</si>
  <si>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</si>
  <si>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</si>
  <si>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</si>
  <si>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</si>
  <si>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</si>
  <si>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</si>
  <si>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</si>
  <si>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</si>
  <si>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</si>
  <si>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</si>
  <si>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</si>
  <si>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</si>
  <si>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</si>
  <si>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</si>
  <si>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</si>
  <si>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</si>
  <si>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</si>
  <si>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</si>
  <si>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</si>
  <si>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</si>
  <si>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</si>
  <si>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</si>
  <si>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</si>
  <si>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</si>
  <si>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</si>
  <si>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</si>
  <si>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</si>
  <si>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</si>
  <si>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</si>
  <si>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</si>
  <si>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</si>
  <si>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</si>
  <si>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</si>
  <si>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</si>
  <si>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</si>
  <si>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</si>
  <si>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</si>
  <si>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</si>
  <si>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</si>
  <si>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</si>
  <si>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</si>
  <si>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</si>
  <si>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</si>
  <si>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</si>
  <si>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</si>
  <si>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</si>
  <si>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</si>
  <si>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</si>
  <si>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</si>
  <si>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</si>
  <si>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</si>
  <si>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</si>
  <si>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</si>
  <si>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</si>
  <si>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</si>
  <si>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</si>
  <si>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</si>
  <si>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</si>
  <si>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</si>
  <si>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</si>
  <si>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</si>
  <si>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</si>
  <si>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</si>
  <si>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</si>
  <si>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</si>
  <si>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</si>
  <si>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</si>
  <si>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</si>
  <si>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</si>
  <si>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</si>
  <si>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</si>
  <si>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</si>
  <si>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</si>
  <si>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</si>
  <si>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</si>
  <si>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</si>
  <si>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</si>
  <si>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</si>
  <si>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</si>
  <si>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</si>
  <si>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</si>
  <si>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</si>
  <si>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</si>
  <si>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</si>
  <si>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</si>
  <si>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</si>
  <si>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</si>
  <si>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</si>
  <si>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</si>
  <si>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</si>
  <si>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</si>
  <si>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</si>
  <si>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</si>
  <si>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</si>
  <si>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</si>
  <si>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</si>
  <si>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</si>
  <si>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</si>
  <si>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</si>
  <si>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</si>
  <si>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</si>
  <si>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</si>
  <si>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</si>
  <si>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</si>
  <si>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</si>
  <si>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</si>
  <si>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</si>
  <si>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</si>
  <si>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</si>
  <si>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</si>
  <si>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</si>
  <si>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</si>
  <si>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</si>
  <si>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</si>
  <si>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</si>
  <si>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</si>
  <si>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</si>
  <si>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</si>
  <si>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</si>
  <si>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</si>
  <si>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</si>
  <si>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</si>
  <si>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</si>
  <si>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</si>
  <si>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</si>
  <si>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</si>
  <si>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</si>
  <si>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</si>
  <si>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</si>
  <si>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</si>
  <si>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</si>
  <si>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</si>
  <si>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</si>
  <si>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</si>
  <si>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</si>
  <si>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</si>
  <si>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</si>
  <si>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</si>
  <si>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</si>
  <si>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</si>
  <si>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</si>
  <si>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</si>
  <si>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</si>
  <si>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</si>
  <si>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</si>
  <si>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</si>
  <si>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</si>
  <si>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</si>
  <si>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</si>
  <si>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</si>
  <si>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</si>
  <si>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</si>
  <si>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</si>
  <si>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</si>
  <si>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</si>
  <si>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</si>
  <si>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</si>
  <si>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</si>
  <si>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</si>
  <si>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</si>
  <si>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</si>
  <si>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</si>
  <si>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</si>
  <si>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</si>
  <si>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</si>
  <si>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</si>
  <si>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</si>
  <si>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</si>
  <si>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</si>
  <si>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</si>
  <si>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</si>
  <si>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</si>
  <si>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</si>
  <si>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</si>
  <si>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</si>
  <si>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</si>
  <si>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</si>
  <si>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</si>
  <si>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</si>
  <si>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</si>
  <si>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</si>
  <si>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</si>
  <si>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</si>
  <si>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</si>
  <si>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</si>
  <si>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</si>
  <si>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</si>
  <si>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</si>
  <si>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</si>
  <si>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</si>
  <si>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</si>
  <si>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</si>
  <si>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</si>
  <si>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</si>
  <si>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</si>
  <si>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</si>
  <si>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</si>
  <si>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</si>
  <si>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</si>
  <si>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</si>
  <si>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</si>
  <si>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</si>
  <si>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</si>
  <si>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</si>
  <si>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</si>
  <si>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</si>
  <si>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</si>
  <si>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</si>
  <si>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</si>
  <si>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</si>
  <si>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</si>
  <si>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</si>
  <si>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</si>
  <si>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</si>
  <si>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</si>
  <si>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</si>
  <si>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</si>
  <si>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</si>
  <si>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</si>
  <si>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</si>
  <si>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</si>
  <si>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</si>
  <si>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</si>
  <si>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</si>
  <si>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</si>
  <si>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</si>
  <si>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</si>
  <si>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</si>
  <si>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</si>
  <si>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</si>
  <si>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</si>
  <si>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</si>
  <si>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</si>
  <si>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</si>
  <si>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</si>
  <si>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</si>
  <si>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</si>
  <si>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</si>
  <si>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</si>
  <si>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</si>
  <si>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</si>
  <si>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</si>
  <si>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</si>
  <si>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</si>
  <si>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</si>
  <si>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</si>
  <si>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</si>
  <si>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</si>
  <si>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</si>
  <si>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</si>
  <si>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</si>
  <si>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</si>
  <si>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</si>
  <si>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</si>
  <si>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</si>
  <si>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</si>
  <si>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</si>
  <si>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</si>
  <si>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</si>
  <si>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</si>
  <si>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</si>
  <si>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</si>
  <si>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</si>
  <si>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</si>
  <si>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</si>
  <si>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</si>
  <si>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</si>
  <si>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</si>
  <si>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</si>
  <si>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</si>
  <si>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</si>
  <si>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</si>
  <si>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</si>
  <si>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</si>
  <si>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</si>
  <si>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</si>
  <si>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</si>
  <si>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</si>
  <si>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</si>
  <si>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</si>
  <si>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</si>
  <si>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</si>
  <si>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</si>
  <si>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</si>
  <si>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</si>
  <si>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</si>
  <si>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</si>
  <si>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</si>
  <si>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</si>
  <si>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</si>
  <si>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</si>
  <si>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</si>
  <si>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</si>
  <si>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</si>
  <si>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</si>
  <si>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</si>
  <si>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</si>
  <si>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</si>
  <si>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</si>
  <si>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</si>
  <si>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</si>
  <si>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</si>
  <si>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</si>
  <si>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</si>
  <si>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</si>
  <si>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</si>
  <si>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</si>
  <si>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</si>
  <si>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</si>
  <si>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</si>
  <si>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</si>
  <si>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</si>
  <si>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</si>
  <si>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</si>
  <si>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</si>
  <si>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</si>
  <si>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</si>
  <si>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</si>
  <si>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</si>
  <si>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</si>
  <si>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</si>
  <si>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</si>
  <si>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</si>
  <si>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</si>
  <si>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</si>
  <si>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</si>
  <si>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</si>
  <si>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</si>
  <si>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</si>
  <si>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</si>
  <si>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</si>
  <si>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</si>
  <si>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</si>
  <si>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</si>
  <si>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</si>
  <si>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</si>
  <si>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</si>
  <si>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</si>
  <si>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</si>
  <si>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</si>
  <si>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</si>
  <si>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</si>
  <si>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</si>
  <si>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</si>
  <si>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</si>
  <si>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</si>
  <si>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</si>
  <si>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</si>
  <si>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</si>
  <si>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</si>
  <si>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</si>
  <si>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</si>
  <si>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</si>
  <si>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</si>
  <si>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</si>
  <si>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</si>
  <si>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</si>
  <si>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</si>
  <si>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</si>
  <si>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</si>
  <si>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</si>
  <si>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</si>
  <si>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</si>
  <si>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</si>
  <si>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</si>
  <si>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</si>
  <si>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</si>
  <si>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</si>
  <si>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</si>
  <si>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</si>
  <si>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</si>
  <si>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</si>
  <si>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</si>
  <si>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</si>
  <si>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</si>
  <si>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</si>
  <si>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</si>
  <si>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</si>
  <si>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</si>
  <si>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</si>
  <si>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</si>
  <si>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</si>
  <si>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</si>
  <si>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</si>
  <si>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</si>
  <si>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</si>
  <si>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</si>
  <si>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</si>
  <si>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</si>
  <si>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</si>
  <si>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</si>
  <si>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</si>
  <si>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</si>
  <si>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</si>
  <si>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</si>
  <si>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</si>
  <si>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</si>
  <si>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</si>
  <si>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</si>
  <si>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</si>
  <si>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</si>
  <si>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</si>
  <si>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</si>
  <si>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</si>
  <si>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</si>
  <si>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</si>
  <si>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</si>
  <si>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</si>
  <si>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</si>
  <si>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</si>
  <si>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</si>
  <si>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</si>
  <si>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</si>
  <si>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</si>
  <si>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</si>
  <si>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</si>
  <si>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</si>
  <si>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</si>
  <si>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</si>
  <si>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</si>
  <si>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</si>
  <si>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</si>
  <si>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</si>
  <si>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</si>
  <si>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</si>
  <si>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</si>
  <si>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</si>
  <si>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</si>
  <si>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</si>
  <si>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</si>
  <si>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</si>
  <si>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</si>
  <si>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</si>
  <si>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</si>
  <si>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</si>
  <si>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</si>
  <si>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</si>
  <si>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</si>
  <si>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</si>
  <si>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</si>
  <si>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</si>
  <si>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</si>
  <si>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</si>
  <si>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</si>
  <si>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</si>
  <si>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</si>
  <si>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</si>
  <si>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</si>
  <si>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</si>
  <si>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</si>
  <si>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</si>
  <si>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</si>
  <si>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</si>
  <si>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</si>
  <si>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</si>
  <si>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</si>
  <si>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</si>
  <si>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</si>
  <si>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</si>
  <si>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</si>
  <si>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</si>
  <si>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</si>
  <si>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</si>
  <si>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</si>
  <si>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</si>
  <si>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</si>
  <si>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</si>
  <si>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</si>
  <si>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</si>
  <si>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</si>
  <si>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</si>
  <si>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</si>
  <si>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</si>
  <si>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</si>
  <si>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</si>
  <si>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</si>
  <si>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</si>
  <si>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</si>
  <si>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</si>
  <si>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</si>
  <si>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</si>
  <si>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</si>
  <si>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</si>
  <si>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</si>
  <si>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</si>
  <si>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</si>
  <si>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</si>
  <si>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</si>
  <si>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</si>
  <si>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</si>
  <si>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</si>
  <si>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</si>
  <si>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</si>
  <si>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</si>
  <si>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</si>
  <si>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</si>
  <si>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</si>
  <si>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</si>
  <si>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</si>
  <si>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</si>
  <si>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</si>
  <si>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</si>
  <si>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</si>
  <si>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</si>
  <si>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</si>
  <si>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</si>
  <si>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</si>
  <si>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</si>
  <si>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</si>
  <si>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</si>
  <si>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</si>
  <si>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</si>
  <si>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</si>
  <si>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</si>
  <si>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</si>
  <si>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</si>
  <si>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</si>
  <si>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</si>
  <si>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</si>
  <si>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</si>
  <si>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</si>
  <si>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</si>
  <si>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</si>
  <si>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</si>
  <si>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</si>
  <si>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</si>
  <si>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</si>
  <si>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</si>
  <si>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</si>
  <si>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</si>
  <si>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</si>
  <si>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</si>
  <si>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</si>
  <si>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</si>
  <si>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</si>
  <si>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</si>
  <si>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</si>
  <si>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</si>
  <si>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</si>
  <si>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</si>
  <si>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</si>
  <si>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</si>
  <si>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</si>
  <si>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</si>
  <si>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</si>
  <si>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</si>
  <si>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</si>
  <si>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</si>
  <si>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</si>
  <si>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</si>
  <si>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</si>
  <si>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</si>
  <si>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</si>
  <si>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</si>
  <si>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</si>
  <si>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</si>
  <si>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</si>
  <si>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</si>
  <si>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</si>
  <si>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</si>
  <si>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</si>
  <si>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</si>
  <si>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</si>
  <si>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</si>
  <si>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</si>
  <si>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</si>
  <si>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</si>
  <si>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</si>
  <si>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</si>
  <si>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</si>
  <si>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</si>
  <si>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</si>
  <si>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</si>
  <si>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</si>
  <si>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</si>
  <si>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</si>
  <si>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</si>
  <si>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</si>
  <si>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</si>
  <si>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</si>
  <si>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</si>
  <si>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</si>
  <si>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</si>
  <si>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</si>
  <si>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</si>
  <si>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</si>
  <si>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</si>
  <si>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</si>
  <si>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</si>
  <si>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</si>
  <si>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</si>
  <si>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</si>
  <si>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</si>
  <si>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</si>
  <si>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</si>
  <si>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</si>
  <si>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</si>
  <si>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</si>
  <si>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</si>
  <si>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</si>
  <si>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</si>
  <si>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</si>
  <si>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</si>
  <si>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</si>
  <si>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</si>
  <si>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</si>
  <si>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</si>
  <si>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</si>
  <si>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</si>
  <si>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</si>
  <si>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</si>
  <si>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</si>
  <si>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</si>
  <si>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</si>
  <si>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</si>
  <si>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</si>
  <si>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</si>
  <si>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</si>
  <si>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</si>
  <si>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</si>
  <si>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</si>
  <si>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</si>
  <si>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</si>
  <si>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</si>
  <si>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</si>
  <si>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</si>
  <si>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</si>
  <si>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</si>
  <si>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</si>
  <si>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</si>
  <si>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</si>
  <si>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</si>
  <si>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</si>
  <si>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</si>
  <si>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</si>
  <si>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</si>
  <si>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</si>
  <si>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</si>
  <si>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</si>
  <si>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</si>
  <si>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</si>
  <si>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</si>
  <si>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</si>
  <si>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</si>
  <si>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</si>
  <si>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</si>
  <si>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</si>
  <si>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</si>
  <si>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</si>
  <si>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</si>
  <si>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</si>
  <si>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</si>
  <si>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</si>
  <si>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</si>
  <si>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</si>
  <si>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</si>
  <si>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</si>
  <si>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</si>
  <si>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</si>
  <si>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</si>
  <si>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</si>
  <si>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</si>
  <si>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</si>
  <si>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</si>
  <si>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</si>
  <si>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</si>
  <si>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</si>
  <si>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</si>
  <si>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</si>
  <si>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</si>
  <si>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</si>
  <si>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</si>
  <si>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</si>
  <si>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</si>
  <si>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</si>
  <si>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</si>
  <si>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</si>
  <si>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</si>
  <si>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</si>
  <si>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</si>
  <si>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</si>
  <si>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</si>
  <si>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</si>
  <si>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</si>
  <si>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</si>
  <si>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</si>
  <si>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</si>
  <si>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</si>
  <si>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</si>
  <si>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</si>
  <si>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</si>
  <si>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</si>
  <si>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</si>
  <si>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</si>
  <si>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</si>
  <si>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</si>
  <si>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</si>
  <si>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</si>
  <si>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</si>
  <si>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</si>
  <si>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</si>
  <si>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</si>
  <si>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</si>
  <si>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</si>
  <si>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</si>
  <si>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</si>
  <si>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</si>
  <si>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</si>
  <si>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</si>
  <si>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</si>
  <si>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</si>
  <si>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</si>
  <si>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</si>
  <si>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</si>
  <si>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</si>
  <si>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</si>
  <si>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</si>
  <si>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</si>
  <si>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</si>
  <si>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</si>
  <si>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</si>
  <si>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</si>
  <si>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</si>
  <si>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</si>
  <si>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</si>
  <si>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</si>
  <si>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</si>
  <si>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</si>
  <si>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</si>
  <si>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</si>
  <si>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</si>
  <si>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</si>
  <si>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</si>
  <si>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</si>
  <si>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</si>
  <si>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</si>
  <si>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</si>
  <si>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</si>
  <si>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</si>
  <si>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</si>
  <si>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</si>
  <si>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</si>
  <si>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</si>
  <si>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</si>
  <si>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</si>
  <si>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</si>
  <si>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</si>
  <si>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</si>
  <si>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</si>
  <si>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</si>
  <si>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</si>
  <si>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</si>
  <si>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</si>
  <si>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</si>
  <si>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</si>
  <si>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</si>
  <si>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</si>
  <si>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</si>
  <si>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</si>
  <si>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</si>
  <si>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</si>
  <si>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</si>
  <si>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</si>
  <si>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</si>
  <si>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</si>
  <si>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</si>
  <si>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</si>
  <si>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</si>
  <si>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</si>
  <si>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</si>
  <si>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</si>
  <si>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</si>
  <si>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</si>
  <si>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</si>
  <si>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</si>
  <si>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</si>
  <si>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</si>
  <si>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</si>
  <si>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</si>
  <si>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</si>
  <si>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</si>
  <si>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</si>
  <si>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</si>
  <si>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</si>
  <si>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</si>
  <si>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</si>
  <si>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</si>
  <si>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</si>
  <si>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</si>
  <si>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</si>
  <si>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</si>
  <si>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</si>
  <si>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</si>
  <si>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</si>
  <si>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</si>
  <si>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</si>
  <si>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</si>
  <si>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</si>
  <si>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</si>
  <si>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</si>
  <si>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</si>
  <si>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</si>
  <si>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</si>
  <si>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</si>
  <si>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</si>
  <si>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</si>
  <si>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</si>
  <si>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</si>
  <si>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</si>
  <si>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</si>
  <si>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</si>
  <si>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</si>
  <si>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</si>
  <si>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</si>
  <si>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</si>
  <si>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</si>
  <si>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</si>
  <si>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</si>
  <si>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</si>
  <si>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</si>
  <si>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</si>
  <si>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</si>
  <si>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</si>
  <si>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</si>
  <si>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</si>
  <si>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</si>
  <si>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</si>
  <si>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</si>
  <si>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</si>
  <si>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</si>
  <si>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</si>
  <si>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</si>
  <si>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</si>
  <si>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</si>
  <si>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</si>
  <si>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</si>
  <si>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</si>
  <si>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</si>
  <si>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</si>
  <si>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</si>
  <si>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</si>
  <si>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</si>
  <si>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</si>
  <si>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</si>
  <si>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</si>
  <si>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</si>
  <si>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</si>
  <si>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</si>
  <si>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</si>
  <si>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</si>
  <si>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</si>
  <si>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</si>
  <si>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</si>
  <si>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</si>
  <si>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</si>
  <si>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</si>
  <si>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</si>
  <si>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</si>
  <si>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</si>
  <si>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</si>
  <si>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</si>
  <si>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</si>
  <si>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</si>
  <si>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</si>
  <si>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</si>
  <si>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</si>
  <si>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</si>
  <si>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</si>
  <si>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</si>
  <si>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</si>
  <si>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</si>
  <si>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</si>
  <si>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</si>
  <si>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</si>
  <si>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</si>
  <si>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</si>
  <si>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</si>
  <si>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</si>
  <si>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</si>
  <si>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</si>
  <si>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</si>
  <si>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</si>
  <si>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</si>
  <si>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</si>
  <si>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</si>
  <si>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</si>
  <si>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</si>
  <si>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</si>
  <si>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</si>
  <si>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</si>
  <si>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</si>
  <si>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</si>
  <si>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</si>
  <si>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</si>
  <si>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</si>
  <si>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</si>
  <si>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</si>
  <si>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</si>
  <si>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</si>
  <si>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</si>
  <si>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</si>
  <si>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</si>
  <si>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</si>
  <si>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</si>
  <si>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</si>
  <si>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</si>
  <si>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</si>
  <si>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</si>
  <si>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</si>
  <si>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</si>
  <si>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</si>
  <si>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</si>
  <si>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</si>
  <si>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</si>
  <si>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</si>
  <si>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</si>
  <si>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</si>
  <si>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</si>
  <si>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</si>
  <si>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</si>
  <si>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</si>
  <si>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</si>
  <si>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</si>
  <si>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</si>
  <si>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</si>
  <si>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</si>
  <si>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</si>
  <si>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</si>
  <si>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</si>
  <si>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</si>
  <si>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</si>
  <si>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</si>
  <si>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</si>
  <si>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</si>
  <si>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</si>
  <si>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</si>
  <si>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</si>
  <si>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</si>
  <si>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</si>
  <si>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</si>
  <si>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</si>
  <si>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</si>
  <si>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</si>
  <si>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</si>
  <si>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</si>
  <si>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</si>
  <si>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</si>
  <si>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</si>
  <si>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</si>
  <si>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</si>
  <si>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</si>
  <si>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</si>
  <si>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</si>
  <si>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</si>
  <si>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</si>
  <si>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</si>
  <si>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</si>
  <si>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</si>
  <si>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</si>
  <si>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</si>
  <si>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</si>
  <si>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</si>
  <si>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</si>
  <si>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</si>
  <si>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</si>
  <si>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</si>
  <si>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</si>
  <si>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</si>
  <si>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</si>
  <si>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</si>
  <si>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</si>
  <si>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</si>
  <si>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</si>
  <si>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</si>
  <si>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</si>
  <si>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</si>
  <si>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</si>
  <si>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</si>
  <si>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</si>
  <si>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</si>
  <si>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</si>
  <si>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</si>
  <si>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</si>
  <si>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</si>
  <si>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</si>
  <si>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</si>
  <si>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</si>
  <si>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</si>
  <si>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</si>
  <si>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</si>
  <si>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</si>
  <si>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</si>
  <si>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</si>
  <si>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</si>
  <si>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</si>
  <si>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</si>
  <si>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</si>
  <si>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</si>
  <si>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</si>
  <si>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</si>
  <si>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PCM-20251119-00000083</t>
  </si>
  <si>
    <t>access issue, site located in family building and owner phone closed</t>
  </si>
  <si>
    <t>PCM-20251119-00000204</t>
  </si>
  <si>
    <t>was night access issue / USF area team EM team on the way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</si>
  <si>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</si>
  <si>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</si>
  <si>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</si>
  <si>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</si>
  <si>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</si>
  <si>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</si>
  <si>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</si>
  <si>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</si>
  <si>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TT-20251118-01473</t>
  </si>
  <si>
    <t>site located at rooftop and team facing access issue. door is closed. saudi owner not anwering calls. Saudi coordinator engaged to check access</t>
  </si>
  <si>
    <t>PCM-20251119-00000179</t>
  </si>
  <si>
    <t xml:space="preserve">site was under night access. sceco outage in TLT area and team was engaged to secure HUB sites. Team on the way eta 130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</si>
</sst>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6" totalsRowShown="0" headerRowDxfId="15" dataDxfId="14" headerRowBorderDxfId="12" tableBorderDxfId="13">
  <autoFilter ref="A1:L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317.29612268518395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45980.24454861111</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45980.24454861111</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45980.24454861111</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45980.24454861111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45980.24454861111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45980.24454861111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45980.24454861111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45980.24454861111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45980.24454861111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45980.24454861111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45980.24454861111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45980.24454861111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45980.24454861111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45980.24454861111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45980.24454861111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45980.24454861111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45980.24454861111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45980.24454861111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45980.24454861111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45980.24454861111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45980.24454861111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45980.24454861111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45980.24454861111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45980.24454861111</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45980.24454861111</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45980.24454861111</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45980.24454861111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45980.24454861111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45980.24454861111</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45980.24454861111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45980.24454861111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45980.24454861111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45980.24454861111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45980.24454861111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45980.24454861111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45980.24454861111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45980.24454861111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45980.24454861111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45980.24454861111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45980.24454861111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45980.24454861111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45980.24454861111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45980.24454861111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45980.24454861111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45980.24454861111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45980.24454861111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45980.24454861111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45980.24454861111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45980.24454861111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45980.24454861111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45980.24454861111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45980.24454861111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45980.24454861111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45980.24454861111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45980.24454861111</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CBBC518E-DC95-44B5-8ACD-15C83BDA66DA}"/>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155.24471064814861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c r="B4" s="18" t="str">
        <f>IFERROR(VLOOKUP(D4,DB!A:K,11,0),"")</f>
        <v/>
      </c>
      <c r="C4" s="18"/>
      <c r="D4" s="61"/>
      <c r="E4" s="61"/>
      <c r="F4" s="61"/>
      <c r="G4" s="61">
        <f ca="1">IFERROR(NOW()-F4,"-")</f>
        <v>45980.24454861111</v>
      </c>
      <c r="H4" s="61"/>
      <c r="I4" s="18" t="str">
        <f>IFERROR(VLOOKUP(D4,DB!A:F,6,0),"")</f>
        <v/>
      </c>
      <c r="J4" s="18" t="str">
        <f>IFERROR(VLOOKUP(D4,DB!A:G,7,0),"")</f>
        <v/>
      </c>
      <c r="K4" s="61"/>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45980.24454861111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45980.24454861111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45980.24454861111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45980.24454861111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45980.24454861111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45980.24454861111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45980.24454861111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45980.24454861111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45980.24454861111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45980.24454861111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45980.24454861111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45980.24454861111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45980.24454861111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45980.24454861111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45980.24454861111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45980.24454861111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45980.24454861111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45980.24454861111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45980.24454861111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45980.24454861111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45980.24454861111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45980.24454861111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45980.24454861111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45980.24454861111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45980.24454861111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45980.24454861111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45980.24454861111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45980.24454861111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45980.24454861111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45980.24454861111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45980.24454861111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45980.24454861111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45980.24454861111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45980.24454861111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45980.24454861111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45980.24454861111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45980.24454861111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45980.24454861111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45980.24454861111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45980.24454861111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45980.24454861111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45980.24454861111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45980.24454861111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45980.24454861111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45980.24454861111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45980.24454861111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45980.24454861111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45980.24454861111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45980.24454861111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45980.24454861111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45980.24454861111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45980.24454861111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45980.24454861111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45980.24454861111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45980.24454861111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45980.24454861111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45980.24454861111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45980.24454861111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45980.24454861111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45980.24454861111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45980.24454861111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45980.24454861111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45980.24454861111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45980.24454861111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45980.24454861111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45980.24454861111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45980.24454861111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45980.24454861111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45980.24454861111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45980.24454861111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45980.24454861111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45980.24454861111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45980.24454861111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45980.24454861111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45980.24454861111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45980.24454861111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45980.24454861111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45980.24454861111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45980.24454861111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45980.24454861111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45980.24454861111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45980.24454861111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45980.24454861111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45980.24454861111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45980.24454861111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45980.24454861111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45980.24454861111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45980.24454861111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45980.24454861111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45980.24454861111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45980.24454861111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45980.24454861111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45980.24454861111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45980.24454861111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45980.24454861111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45980.24454861111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45980.24454861111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45980.24454861111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45980.24454861111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45980.24454861111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45980.24454861111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45980.24454861111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45980.24454861111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45980.24454861111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45980.24454861111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45980.24454861111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45980.24454861111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45980.24454861111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45980.24454861111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45980.24454861111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45980.24454861111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45980.24454861111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45980.24454861111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45980.24454861111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45980.24454861111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45980.24454861111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45980.24454861111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45980.24454861111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45980.24454861111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45980.24454861111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45980.24454861111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45980.24454861111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45980.24454861111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45980.24454861111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45980.24454861111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45980.24454861111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45980.24454861111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45980.24454861111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45980.24454861111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45980.24454861111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45980.24454861111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45980.24454861111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45980.24454861111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45980.24454861111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45980.24454861111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45980.24454861111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45980.24454861111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45980.24454861111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45980.24454861111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45980.24454861111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45980.24454861111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45980.24454861111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45980.24454861111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45980.24454861111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45980.24454861111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45980.24454861111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45980.24454861111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45980.24454861111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45980.24454861111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45980.24454861111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45980.24454861111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45980.24454861111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45980.24454861111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45980.24454861111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45980.24454861111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45980.24454861111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45980.24454861111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45980.24454861111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45980.24454861111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45980.24454861111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45980.24454861111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45980.24454861111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45980.24454861111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45980.24454861111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45980.24454861111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45980.24454861111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45980.24454861111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45980.24454861111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45980.24454861111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45980.24454861111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45980.24454861111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45980.24454861111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45980.24454861111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45980.24454861111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45980.24454861111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45980.24454861111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45980.24454861111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45980.24454861111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45980.24454861111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45980.24454861111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45980.24454861111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45980.24454861111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45980.24454861111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45980.24454861111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45980.24454861111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45980.24454861111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45980.24454861111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45980.24454861111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45980.24454861111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45980.24454861111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45980.24454861111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45980.24454861111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45980.24454861111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45980.24454861111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45980.24454861111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45980.24454861111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45980.24454861111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45980.24454861111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45980.24454861111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45980.24454861111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45980.24454861111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45980.24454861111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45980.24454861111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45980.24454861111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45980.24454861111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45980.24454861111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45980.24454861111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45980.24454861111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45980.24454861111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45980.24454861111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45980.24454861111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45980.24454861111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45980.24454861111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45980.24454861111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45980.24454861111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45980.24454861111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45980.24454861111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45980.24454861111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45980.24454861111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45980.24454861111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45980.24454861111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45980.24454861111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45980.24454861111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45980.24454861111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45980.24454861111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45980.24454861111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45980.24454861111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45980.24454861111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45980.24454861111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45980.24454861111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45980.24454861111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45980.24454861111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45980.24454861111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45980.24454861111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45980.24454861111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45980.24454861111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45980.24454861111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45980.24454861111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45980.24454861111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45980.24454861111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45980.24454861111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45980.24454861111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45980.24454861111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45980.24454861111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45980.24454861111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45980.24454861111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45980.24454861111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45980.24454861111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45980.24454861111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45980.24454861111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45980.24454861111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45980.24454861111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45980.24454861111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45980.24454861111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45980.24454861111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45980.24454861111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45980.24454861111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45980.24454861111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45980.24454861111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45980.24454861111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45980.24454861111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45980.24454861111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45980.24454861111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45980.24454861111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45980.24454861111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45980.24454861111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45980.24454861111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45980.24454861111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45980.24454861111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45980.24454861111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45980.24454861111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45980.24454861111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45980.24454861111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45980.24454861111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45980.24454861111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45980.24454861111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45980.24454861111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45980.24454861111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45980.24454861111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45980.24454861111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45980.24454861111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45980.24454861111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45980.24454861111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45980.24454861111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45980.24454861111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45980.24454861111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45980.24454861111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45980.24454861111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45980.24454861111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45980.24454861111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45980.24454861111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45980.24454861111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45980.24454861111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45980.24454861111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45980.24454861111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45980.24454861111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45980.24454861111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45980.24454861111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45980.24454861111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45980.24454861111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45980.24454861111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45980.24454861111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45980.24454861111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45980.24454861111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45980.24454861111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45980.24454861111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45980.24454861111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45980.24454861111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45980.24454861111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45980.24454861111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45980.24454861111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45980.24454861111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45980.24454861111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45980.24454861111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45980.24454861111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45980.24454861111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45980.24454861111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45980.24454861111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45980.24454861111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45980.24454861111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45980.24454861111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45980.24454861111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45980.24454861111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45980.24454861111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45980.24454861111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45980.24454861111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45980.24454861111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45980.24454861111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45980.24454861111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45980.24454861111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45980.24454861111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45980.24454861111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45980.24454861111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45980.24454861111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45980.24454861111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45980.24454861111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45980.24454861111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45980.24454861111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45980.24454861111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45980.24454861111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45980.24454861111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45980.24454861111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45980.24454861111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45980.24454861111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45980.24454861111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45980.24454861111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45980.24454861111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45980.24454861111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45980.24454861111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45980.24454861111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45980.24454861111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45980.24454861111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45980.24454861111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45980.24454861111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45980.24454861111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45980.24454861111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45980.24454861111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45980.24454861111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45980.24454861111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45980.24454861111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45980.24454861111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45980.24454861111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45980.24454861111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45980.24454861111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45980.24454861111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45980.24454861111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45980.24454861111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45980.24454861111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45980.24454861111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45980.24454861111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45980.24454861111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45980.24454861111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45980.24454861111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45980.24454861111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45980.24454861111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45980.24454861111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45980.24454861111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45980.24454861111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45980.24454861111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45980.24454861111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45980.24454861111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45980.24454861111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45980.24454861111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45980.24454861111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45980.24454861111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45980.24454861111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45980.24454861111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45980.24454861111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45980.24454861111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45980.24454861111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45980.24454861111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45980.24454861111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45980.24454861111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45980.24454861111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45980.24454861111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45980.24454861111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45980.24454861111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45980.24454861111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45980.24454861111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45980.24454861111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45980.24454861111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45980.24454861111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45980.24454861111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45980.24454861111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45980.24454861111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45980.24454861111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45980.24454861111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45980.24454861111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45980.24454861111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45980.24454861111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45980.24454861111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45980.24454861111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45980.24454861111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45980.24454861111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45980.24454861111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45980.24454861111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45980.24454861111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45980.24454861111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45980.24454861111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45980.24454861111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45980.24454861111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45980.24454861111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45980.24454861111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45980.24454861111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45980.24454861111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45980.24454861111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45980.24454861111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45980.24454861111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45980.24454861111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45980.24454861111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45980.24454861111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45980.24454861111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45980.24454861111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45980.24454861111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45980.24454861111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45980.24454861111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45980.24454861111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45980.24454861111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45980.24454861111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45980.24454861111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45980.24454861111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45980.24454861111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45980.24454861111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45980.24454861111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45980.24454861111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45980.24454861111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45980.24454861111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45980.24454861111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45980.24454861111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45980.24454861111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45980.24454861111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45980.24454861111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45980.24454861111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45980.24454861111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45980.24454861111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45980.24454861111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45980.24454861111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45980.24454861111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45980.24454861111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45980.24454861111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45980.24454861111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45980.24454861111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45980.24454861111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45980.24454861111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45980.24454861111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45980.24454861111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45980.24454861111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45980.24454861111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45980.24454861111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45980.24454861111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45980.24454861111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45980.24454861111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45980.24454861111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45980.24454861111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45980.24454861111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45980.24454861111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45980.24454861111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45980.24454861111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45980.24454861111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45980.24454861111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45980.24454861111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45980.24454861111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45980.24454861111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45980.24454861111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45980.24454861111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45980.24454861111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45980.24454861111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45980.24454861111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45980.24454861111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45980.24454861111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45980.24454861111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45980.24454861111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45980.24454861111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45980.24454861111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45980.24454861111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45980.24454861111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45980.24454861111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45980.24454861111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45980.24454861111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45980.24454861111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45980.24454861111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45980.24454861111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45980.24454861111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45980.24454861111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45980.24454861111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45980.24454861111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45980.24454861111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45980.24454861111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45980.24454861111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45980.24454861111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45980.24454861111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45980.24454861111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45980.24454861111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45980.24454861111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45980.24454861111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45980.24454861111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45980.24454861111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45980.24454861111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45980.24454861111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45980.24454861111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45980.24454861111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45980.24454861111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45980.24454861111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45980.24454861111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45980.24454861111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45980.24454861111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45980.24454861111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45980.24454861111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45980.24454861111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45980.24454861111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45980.24454861111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45980.24454861111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45980.24454861111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45980.24454861111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45980.24454861111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45980.24454861111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45980.24454861111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45980.24454861111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45980.24454861111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45980.24454861111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45980.24454861111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45980.24454861111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45980.24454861111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45980.24454861111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45980.24454861111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45980.24454861111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45980.24454861111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45980.24454861111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45980.24454861111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45980.24454861111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45980.24454861111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45980.24454861111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45980.24454861111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45980.24454861111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45980.24454861111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45980.24454861111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45980.24454861111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45980.24454861111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45980.24454861111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45980.24454861111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45980.24454861111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45980.24454861111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45980.24454861111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45980.24454861111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45980.24454861111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45980.24454861111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45980.24454861111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45980.24454861111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45980.24454861111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45980.24454861111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45980.24454861111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45980.24454861111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45980.24454861111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45980.24454861111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45980.24454861111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45980.24454861111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45980.24454861111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45980.24454861111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45980.24454861111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45980.24454861111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45980.24454861111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45980.24454861111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45980.24454861111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45980.24454861111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45980.24454861111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45980.24454861111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45980.24454861111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45980.24454861111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45980.24454861111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45980.24454861111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45980.24454861111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45980.24454861111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45980.24454861111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45980.24454861111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45980.24454861111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45980.24454861111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45980.24454861111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45980.24454861111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45980.24454861111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45980.24454861111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45980.24454861111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45980.24454861111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45980.24454861111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45980.24454861111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45980.24454861111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45980.24454861111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45980.24454861111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45980.24454861111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45980.24454861111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45980.24454861111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45980.24454861111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45980.24454861111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45980.24454861111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45980.24454861111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45980.24454861111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45980.24454861111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45980.24454861111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45980.24454861111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45980.24454861111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45980.24454861111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45980.24454861111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45980.24454861111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45980.24454861111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45980.24454861111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45980.24454861111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45980.24454861111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45980.24454861111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45980.24454861111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45980.24454861111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45980.24454861111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45980.24454861111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45980.24454861111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45980.24454861111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45980.24454861111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45980.24454861111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45980.24454861111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45980.24454861111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45980.24454861111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45980.24454861111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45980.24454861111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45980.24454861111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45980.24454861111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45980.24454861111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45980.24454861111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45980.24454861111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45980.24454861111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45980.24454861111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45980.24454861111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45980.24454861111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45980.24454861111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45980.24454861111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45980.24454861111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45980.24454861111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45980.24454861111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45980.24454861111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45980.24454861111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45980.24454861111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45980.24454861111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45980.24454861111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45980.24454861111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45980.24454861111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45980.24454861111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45980.24454861111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45980.24454861111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45980.24454861111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45980.24454861111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45980.24454861111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45980.24454861111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45980.24454861111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45980.24454861111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45980.24454861111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45980.24454861111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45980.24454861111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45980.24454861111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45980.24454861111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45980.24454861111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45980.24454861111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45980.24454861111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45980.24454861111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45980.24454861111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45980.24454861111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45980.24454861111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45980.24454861111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45980.24454861111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45980.24454861111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45980.24454861111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45980.24454861111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45980.24454861111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45980.24454861111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45980.24454861111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45980.24454861111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45980.24454861111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45980.24454861111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45980.24454861111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45980.24454861111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45980.24454861111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45980.24454861111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45980.24454861111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45980.24454861111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45980.24454861111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45980.24454861111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45980.24454861111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45980.24454861111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45980.24454861111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45980.24454861111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45980.24454861111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45980.24454861111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45980.24454861111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45980.24454861111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45980.24454861111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45980.24454861111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45980.24454861111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45980.24454861111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45980.24454861111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45980.24454861111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45980.24454861111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45980.24454861111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45980.24454861111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45980.24454861111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45980.24454861111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45980.24454861111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45980.24454861111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45980.244548842595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45980.244548842595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45980.244548842595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45980.244548842595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45980.244548842595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45980.244548842595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45980.244548842595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45980.244548842595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45980.244548842595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45980.244548842595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45980.244548842595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45980.244548842595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45980.244548842595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45980.244548842595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45980.244548842595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45980.244548842595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45980.244548842595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45980.244548842595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45980.244548842595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45980.244548842595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45980.244548842595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45980.244548842595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45980.244548842595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45980.244548842595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45980.244548842595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45980.244548842595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45980.244548842595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45980.244548842595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45980.244548842595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45980.244548842595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45980.244548842595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45980.244548842595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45980.244548842595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45980.244548842595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45980.244548842595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45980.244548842595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45980.244548842595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45980.244548842595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45980.244548842595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45980.244548842595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45980.244548842595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45980.244548842595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45980.244548842595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45980.244548842595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45980.244548842595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45980.244548842595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45980.244548842595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45980.244548842595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45980.244548842595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45980.244548842595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45980.244548842595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45980.244548842595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45980.244548842595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45980.244548842595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45980.244548842595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45980.244548842595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45980.244548842595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45980.244548842595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45980.244548842595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45980.244548842595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45980.244548842595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45980.244548842595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45980.244548842595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45980.244548842595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45980.244548842595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45980.244548842595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45980.244548842595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45980.244548842595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45980.244548842595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45980.244548842595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45980.244548842595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45980.244548842595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45980.244548842595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45980.244548842595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45980.244548842595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45980.244548842595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45980.244548842595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45980.244548842595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45980.244548842595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45980.244548842595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45980.244548842595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45980.244548842595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45980.244548842595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45980.244548842595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45980.244548842595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45980.244548842595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45980.244548842595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45980.244548842595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45980.244548842595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45980.244548842595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45980.244548842595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45980.244548842595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45980.244548842595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45980.244548842595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45980.244548842595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45980.244548842595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45980.244548842595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45980.244548842595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45980.244548842595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45980.244548842595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45980.244548842595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45980.244548842595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45980.244548842595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45980.244548842595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45980.244548842595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45980.244548842595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45980.244548842595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45980.244548842595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45980.244548842595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45980.244548842595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45980.244548842595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45980.244548842595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45980.244548842595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45980.244548842595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45980.244548842595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45980.244548842595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45980.244548842595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45980.244548842595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45980.244548842595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45980.244548842595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45980.244548842595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45980.244548842595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45980.244548842595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45980.244548842595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45980.244548842595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45980.244548842595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45980.244548842595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45980.244548842595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45980.244548842595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45980.244548842595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45980.244548842595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45980.244548842595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45980.244548842595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45980.244548842595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45980.244548842595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45980.244548842595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45980.244548842595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45980.244548842595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45980.244548842595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45980.244548842595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45980.244548842595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45980.244548842595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45980.244548842595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45980.244548842595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45980.244548842595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45980.244548842595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45980.244548842595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45980.244548842595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45980.244548842595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45980.244548842595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45980.244548842595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45980.244548842595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45980.244548842595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45980.244548842595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45980.244548842595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45980.244548842595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45980.244548842595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45980.244548842595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45980.244548842595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45980.244548842595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45980.244548842595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45980.244548842595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45980.244548842595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45980.244548842595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45980.244548842595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45980.244548842595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45980.244548842595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45980.244548842595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45980.244548842595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45980.244548842595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45980.244548842595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45980.244548842595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45980.244548842595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45980.244548842595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45980.244548842595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45980.244548842595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45980.244548842595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45980.244548842595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45980.244548842595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45980.244548842595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45980.244548842595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45980.244548842595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45980.244548842595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45980.244548842595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45980.244548842595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45980.244548842595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45980.244548842595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45980.244548842595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45980.244548842595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45980.244548842595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45980.244548842595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45980.244548842595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45980.244548842595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45980.244548842595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45980.244548842595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45980.244548842595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45980.244548842595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45980.244548842595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45980.244548842595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45980.244548842595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45980.244548842595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45980.244548842595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45980.244548842595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45980.244548842595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45980.244548842595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45980.244548842595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45980.244548842595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45980.244548842595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45980.244548842595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45980.244548842595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45980.244548842595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45980.244548842595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45980.244548842595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45980.244548842595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45980.244548842595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45980.244548842595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45980.244548842595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45980.244548842595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45980.244548842595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45980.244548842595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45980.244548842595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45980.244548842595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45980.244548842595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45980.244548842595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45980.244548842595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45980.244548842595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45980.244548842595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45980.244548842595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45980.244548842595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45980.244548842595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45980.244548842595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45980.244548842595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45980.244548842595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45980.244548842595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45980.244548842595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45980.244548842595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45980.244548842595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45980.244548842595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45980.244548842595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45980.244548842595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45980.244548842595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45980.244548842595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45980.244548842595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45980.244548842595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45980.244548842595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45980.244548842595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45980.244548842595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45980.244548842595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45980.244548842595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45980.244548842595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45980.244548842595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45980.244548842595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45980.244548842595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45980.244548842595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45980.244548842595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45980.244548842595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45980.244548842595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45980.244548842595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45980.244548842595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45980.244548842595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45980.244548842595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45980.244548842595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45980.244548842595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45980.244548842595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45980.244548842595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45980.244548842595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45980.244548842595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45980.244548842595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45980.244548842595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45980.244548842595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45980.244548842595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45980.244548842595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45980.244548842595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45980.244548842595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45980.244548842595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45980.244548842595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45980.244548842595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45980.244548842595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45980.244548842595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45980.244548842595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45980.244548842595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45980.244548842595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45980.244548842595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45980.244548842595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45980.244548842595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45980.244548842595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45980.244548842595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45980.244548842595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45980.244548842595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45980.244548842595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45980.244548842595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45980.244548842595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45980.244548842595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45980.244548842595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45980.244548842595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45980.244548842595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45980.244548842595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45980.244548842595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45980.244548842595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45980.244548842595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45980.244548842595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45980.244548842595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45980.244548842595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45980.244548842595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45980.244548842595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45980.244548842595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45980.244548842595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45980.244548842595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45980.244548842595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45980.244548842595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45980.244548842595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45980.244548842595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45980.244548842595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45980.244548842595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45980.244548842595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45980.244548842595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45980.244548842595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45980.244548842595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45980.244548842595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45980.244548842595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45980.244548842595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45980.244548842595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45980.244548842595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45980.244548842595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45980.244548842595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45980.244548842595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45980.244548842595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45980.244548842595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45980.244548842595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45980.244548842595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45980.244548842595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45980.244548842595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45980.244548842595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45980.244548842595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45980.244548842595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45980.244548842595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45980.244548842595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45980.244548842595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45980.244548842595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45980.244548842595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45980.244548842595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45980.244548842595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45980.244548842595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45980.244548842595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45980.244548842595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45980.244548842595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45980.244548842595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45980.244548842595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45980.244548842595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45980.244548842595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45980.244548842595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45980.244548842595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45980.244548842595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45980.244548842595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45980.244548842595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45980.244548842595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45980.244548842595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45980.244548842595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45980.244548842595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45980.244548842595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45980.244548842595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45980.244548842595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45980.244548842595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45980.244548842595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45980.244548842595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45980.244548842595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45980.244548842595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45980.244548842595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45980.244548842595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45980.244548842595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45980.244548842595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45980.244548842595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45980.244548842595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45980.244548842595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45980.244548842595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45980.244548842595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45980.244548842595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45980.244548842595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45980.244548842595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45980.244548842595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45980.244548842595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45980.244548842595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45980.244548842595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45980.244548842595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45980.244548842595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45980.244548842595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45980.244548842595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45980.244548842595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45980.244548842595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45980.244548842595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45980.244548842595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45980.244548842595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45980.244548842595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45980.244548842595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45980.244548842595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45980.244548842595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45980.244548842595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45980.244548842595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45980.244548842595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45980.244548842595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45980.244548842595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45980.244548842595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45980.244548842595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45980.244548842595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45980.244548842595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45980.244548842595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45980.244548842595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45980.244548842595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45980.244548842595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45980.244548842595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45980.244548842595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45980.244548842595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45980.244548842595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45980.244548842595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45980.244548842595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45980.244548842595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45980.244548842595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45980.244548842595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45980.244548842595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45980.244548842595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45980.244548842595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45980.244548842595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45980.244548842595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45980.244548842595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45980.244548842595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45980.244548842595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45980.244548842595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45980.244548842595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45980.244548842595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45980.244548842595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45980.244548842595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45980.244548842595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45980.244548842595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45980.244548842595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45980.244548842595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45980.244548842595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45980.244548842595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45980.244548842595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45980.244548842595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45980.244548842595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45980.244548842595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45980.244548842595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45980.244548842595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45980.244548842595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276.76383101851388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36966</v>
      </c>
      <c r="E3" s="94" t="s">
        <v>39100</v>
      </c>
      <c r="F3" s="95">
        <v>45980.052881944444</v>
      </c>
      <c r="G3" s="96">
        <f ca="1">IFERROR(NOW()-F3,"")</f>
        <v>0.19166666666569654</v>
      </c>
      <c r="H3" s="95">
        <v>45980.166921296295</v>
      </c>
      <c r="I3" s="113" t="str">
        <f>IFERROR(VLOOKUP(D3,DB!A:F,6,0),"")</f>
        <v>SCECO</v>
      </c>
      <c r="J3" s="113" t="str">
        <f>IFERROR(VLOOKUP(D3,DB!A:G,7,0),"")</f>
        <v>Dead</v>
      </c>
      <c r="K3" s="97" t="s">
        <v>39108</v>
      </c>
      <c r="L3" s="91" t="str">
        <f>IFERROR(VLOOKUP(D3,DB!A:I,9,0),"")</f>
        <v>Latis</v>
      </c>
    </row>
    <row r="4" spans="1:16" ht="15" customHeight="1">
      <c r="A4" s="113" t="s">
        <v>39109</v>
      </c>
      <c r="B4" s="113" t="str">
        <f>IFERROR(VLOOKUP(D4,DB!A:K,11,0),"")</f>
        <v>R4</v>
      </c>
      <c r="C4" s="93">
        <v>1</v>
      </c>
      <c r="D4" s="91" t="s">
        <v>36293</v>
      </c>
      <c r="E4" s="94" t="s">
        <v>39021</v>
      </c>
      <c r="F4" s="95">
        <v>45980.120138888888</v>
      </c>
      <c r="G4" s="96">
        <f ca="1">IFERROR(NOW()-F4,"")</f>
        <v>0.12440972222248092</v>
      </c>
      <c r="H4" s="95">
        <v>45980.114641203705</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ca="1">IFERROR(NOW()-F5,"")</f>
        <v>45980.24454861111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45980.24454861111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45980.24454861111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45980.24454861111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45980.24454861111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45980.24454861111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45980.24454861111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45980.24454861111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45980.24454861111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45980.24454861111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45980.24454861111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45980.24454861111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45980.24454861111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45980.24454861111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45980.24454861111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45980.24454861111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45980.24454861111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45980.24454861111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45980.24454861111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45980.24454861111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45980.24454861111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45980.24454861111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45980.24454861111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45980.24454861111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45980.24454861111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45980.24454861111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45980.24454861111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45980.24454861111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45980.24454861111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45980.24454861111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45980.24454861111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45980.24454861111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45980.24454861111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45980.24454861111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45980.24454861111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45980.24454861111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45980.24454861111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45980.24454861111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45980.24454861111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45980.24454861111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45980.24454861111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45980.24454861111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45980.24454861111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45980.24454861111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45980.24454861111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45980.24454861111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45980.24454861111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45980.24454861111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45980.24454861111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45980.24454861111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45980.24454861111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45980.24454861111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45980.24454861111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45980.24454861111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45980.24454861111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45980.24454861111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45980.24454861111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45980.24454861111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45980.24454861111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45980.24454861111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45980.24454861111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45980.24454861111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45980.24454861111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45980.24454861111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45980.24454861111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45980.24454861111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45980.24454861111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45980.24454861111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45980.24454861111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45980.24454861111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45980.24454861111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45980.24454861111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45980.24454861111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45980.24454861111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45980.24454861111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45980.24454861111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45980.24454861111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45980.24454861111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45980.24454861111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45980.24454861111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45980.24454861111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45980.24454861111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45980.24454861111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45980.24454861111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45980.24454861111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45980.24454861111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45980.24454861111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45980.24454861111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45980.24454861111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45980.24454861111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45980.24454861111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45980.24454861111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45980.24454861111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45980.24454861111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45980.24454861111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45980.24454861111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45980.24454861111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45980.24454861111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45980.24454861111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45980.24454861111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45980.24454861111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45980.24454861111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45980.24454861111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45980.24454861111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45980.24454861111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45980.24454861111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45980.24454861111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45980.24454861111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45980.24454861111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45980.24454861111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45980.24454861111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45980.24454861111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45980.24454861111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45980.24454861111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45980.24454861111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45980.24454861111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45980.24454861111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45980.24454861111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45980.24454861111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45980.24454861111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45980.24454861111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45980.24454861111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45980.24454861111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45980.24454861111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45980.24454861111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45980.24454861111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45980.24454861111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45980.24454861111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45980.24454861111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45980.24454861111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45980.24454861111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45980.24454861111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45980.24454861111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45980.24454861111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45980.24454861111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45980.24454861111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45980.24454861111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45980.24454861111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45980.24454861111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45980.24454861111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45980.24454861111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45980.24454861111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45980.24454861111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45980.24454861111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45980.24454861111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45980.24454861111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45980.24454861111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45980.24454861111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45980.24454861111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45980.24454861111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45980.24454861111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45980.24454861111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45980.24454861111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45980.24454861111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45980.24454861111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45980.24454861111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45980.24454861111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45980.24454861111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45980.24454861111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45980.24454861111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45980.24454861111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45980.24454861111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45980.24454861111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45980.24454861111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45980.24454861111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45980.24454861111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45980.24454861111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45980.24454861111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45980.24454861111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45980.24454861111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45980.24454861111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45980.24454861111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45980.24454861111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45980.24454861111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45980.24454861111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45980.24454861111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45980.24454861111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45980.24454861111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45980.24454861111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45980.24454861111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45980.24454861111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45980.24454861111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45980.24454861111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45980.24454861111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45980.24454861111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45980.24454861111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45980.24454861111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45980.24454861111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45980.24454861111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45980.24454861111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45980.24454861111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45980.24454861111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45980.24454861111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45980.24454861111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45980.24454861111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45980.24454861111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45980.24454861111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45980.24454861111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45980.24454861111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45980.24454861111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45980.24454861111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45980.24454861111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45980.24454861111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45980.24454861111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45980.24454861111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45980.24454861111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45980.24454861111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45980.24454861111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45980.24454861111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45980.24454861111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45980.24454861111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45980.24454861111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45980.24454861111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45980.24454861111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45980.24454861111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45980.24454861111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45980.24454861111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45980.24454861111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45980.24454861111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45980.24454861111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45980.24454861111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45980.24454861111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45980.24454861111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45980.24454861111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45980.24454861111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45980.24454861111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45980.24454861111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45980.24454861111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45980.24454861111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45980.24454861111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45980.24454861111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45980.24454861111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45980.24454861111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45980.24454861111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45980.24454861111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45980.24454861111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45980.24454861111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45980.24454861111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45980.24454861111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45980.24454861111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45980.24454861111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45980.24454861111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45980.24454861111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45980.24454861111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45980.24454861111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45980.24454861111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45980.24454861111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45980.24454861111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45980.24454861111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45980.24454861111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45980.24454861111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45980.24454861111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45980.24454861111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45980.24454861111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45980.24454861111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45980.24454861111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45980.24454861111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45980.24454861111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45980.24454861111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45980.24454861111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45980.24454861111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45980.24454861111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45980.24454861111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45980.24454861111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45980.24454861111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45980.24454861111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45980.24454861111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45980.24454861111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45980.24454861111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45980.24454861111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45980.24454861111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45980.24454861111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45980.24454861111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45980.24454861111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45980.24454861111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45980.24454861111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45980.24454861111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45980.24454861111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45980.24454861111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45980.24454861111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45980.24454861111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45980.24454861111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45980.24454861111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45980.24454861111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45980.24454861111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45980.24454861111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45980.24454861111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45980.24454861111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45980.24454861111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45980.24454861111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45980.24454861111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45980.24454861111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45980.24454861111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45980.24454861111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45980.24454861111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45980.24454861111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45980.24454861111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45980.24454861111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45980.24454861111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45980.24454861111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45980.24454861111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45980.24454861111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45980.24454861111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45980.24454861111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45980.24454861111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45980.24454861111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45980.24454861111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45980.24454861111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45980.24454861111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45980.24454861111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45980.24454861111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45980.24454861111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45980.24454861111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45980.24454861111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45980.24454861111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45980.24454861111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45980.24454861111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45980.24454861111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45980.24454861111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45980.24454861111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45980.24454861111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45980.24454861111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45980.24454861111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45980.24454861111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45980.24454861111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45980.24454861111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45980.24454861111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45980.24454861111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45980.24454861111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45980.24454861111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45980.24454861111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45980.24454861111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45980.24454861111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45980.24454861111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45980.24454861111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45980.24454861111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45980.24454861111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45980.24454861111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45980.24454861111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45980.24454861111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45980.24454861111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45980.24454861111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45980.24454861111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45980.24454861111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45980.24454861111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45980.24454861111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45980.24454861111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45980.24454861111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45980.24454861111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45980.24454861111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45980.24454861111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45980.24454861111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45980.24454861111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45980.24454861111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45980.24454861111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45980.24454861111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45980.24454861111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45980.24454861111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45980.24454861111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45980.24454861111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45980.24454861111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45980.24454861111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45980.24454861111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45980.24454861111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45980.24454861111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45980.24454861111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45980.24454861111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45980.24454861111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45980.24454861111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45980.24454861111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45980.24454861111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45980.24454861111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45980.24454861111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45980.24454861111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45980.24454861111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45980.24454861111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45980.24454861111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45980.24454861111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45980.24454861111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45980.24454861111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45980.24454861111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45980.24454861111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45980.24454861111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45980.24454861111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45980.24454861111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45980.24454861111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45980.24454861111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45980.24454861111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45980.24454861111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45980.24454861111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45980.24454861111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45980.24454861111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45980.24454861111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45980.24454861111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45980.24454861111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45980.24454861111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45980.24454861111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45980.24454861111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45980.24454861111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45980.24454861111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45980.24454861111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45980.24454861111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45980.24454861111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45980.24454861111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45980.24454861111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45980.24454861111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45980.24454861111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45980.24454861111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45980.24454861111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45980.24454861111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45980.24454861111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45980.24454861111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45980.24454861111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45980.24454861111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45980.24454861111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45980.24454861111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45980.24454861111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45980.24454861111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45980.24454861111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45980.24454861111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45980.24454861111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45980.24454861111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45980.24454861111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45980.24454861111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45980.24454861111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45980.24454861111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45980.24454861111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45980.24454861111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45980.24454861111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45980.24454861111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45980.24454861111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45980.24454861111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45980.24454861111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45980.24454861111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45980.24454861111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45980.24454861111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45980.24454861111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45980.24454861111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45980.24454861111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45980.24454861111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45980.24454861111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45980.24454861111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45980.24454861111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45980.24454861111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45980.24454861111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45980.24454861111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45980.24454861111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45980.24454861111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45980.24454861111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45980.24454861111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45980.24454861111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45980.24454861111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45980.24454861111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45980.24454861111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45980.24454861111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45980.24454861111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45980.24454861111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45980.24454861111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45980.24454861111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45980.24454861111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45980.24454861111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45980.24454861111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45980.24454861111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45980.24454861111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45980.24454861111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45980.24454861111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45980.24454861111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45980.24454861111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45980.24454861111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45980.24454861111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45980.24454861111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45980.24454861111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45980.24454861111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45980.24454861111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45980.24454861111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45980.24454861111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45980.24454861111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45980.24454861111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45980.24454861111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45980.24454861111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45980.24454861111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45980.24454861111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45980.24454861111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45980.24454861111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45980.24454861111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45980.24454861111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45980.24454861111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45980.24454861111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45980.24454861111</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45980.24454861111</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45980.24454861111</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45980.24454861111</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45980.24454861111</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45980.24454861111</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45980.24454861111</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45980.24454861111</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45980.24454861111</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88.412488425921765</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54.05567129629344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31.583437499997672</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2.7297453703722567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45980.24454861111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45980.24454861111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45980.24454861111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45980.24454861111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45980.24454861111</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45980.24454861111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45980.24454861111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45980.24454861111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45980.24454861111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45980.24454861111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45980.24454861111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45980.24454861111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45980.24454861111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45980.24454861111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45980.24454861111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45980.24454861111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45980.24454861111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45980.24454861111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45980.24454861111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45980.24454861111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45980.24454861111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45980.24454861111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45980.24454861111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45980.24454861111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45980.24454861111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45980.24454861111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45980.24454861111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45980.24454861111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45980.24454861111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45980.24454861111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45980.24454861111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45980.24454861111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45980.24454861111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45980.24454861111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45980.24454861111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45980.24454861111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45980.24454861111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45980.24454861111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45980.24454861111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45980.24454861111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45980.24454861111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45980.24454861111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45980.24454861111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45980.24454861111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45980.24454861111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45980.24454861111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45980.24454861111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45980.24454861111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45980.24454861111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45980.24454861111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45980.24454861111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45980.24454861111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45980.24454861111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45980.24454861111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45980.24454861111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45980.24454861111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45980.24454861111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45980.24454861111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45980.24454861111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45980.24454861111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45980.24454861111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45980.24454861111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45980.24454861111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45980.24454861111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45980.24454861111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45980.24454861111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45980.24454861111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45980.24454861111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45980.24454861111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45980.24454861111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45980.24454861111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45980.24454861111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45980.24454861111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45980.24454861111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45980.24454861111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45980.24454861111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45980.24454861111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45980.24454861111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45980.24454861111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45980.24454861111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45980.24454861111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45980.24454861111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45980.24454861111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45980.24454861111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45980.24454861111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45980.24454861111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45980.24454861111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45980.24454861111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45980.24454861111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45980.24454861111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45980.24454861111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45980.24454861111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45980.24454861111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45980.24454861111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45980.24454861111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45980.24454861111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45980.24454861111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45980.24454861111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45980.24454861111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45980.24454861111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45980.24454861111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45980.24454861111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45980.24454861111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45980.24454861111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45980.24454861111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45980.24454861111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45980.24454861111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45980.24454861111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45980.24454861111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45980.24454861111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45980.24454861111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45980.24454861111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45980.24454861111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45980.24454861111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45980.24454861111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45980.24454861111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45980.24454861111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45980.24454861111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45980.24454861111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45980.24454861111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45980.24454861111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45980.24454861111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45980.24454861111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45980.24454861111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45980.24454861111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45980.24454861111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45980.24454861111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45980.24454861111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45980.24454861111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45980.24454861111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45980.24454861111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45980.24454861111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45980.24454861111</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45980.24454861111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45980.24454861111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45980.24454861111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45980.24454861111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45980.24454861111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45980.24454861111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45980.24454861111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45980.24454861111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45980.24454861111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45980.24454861111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45980.24454861111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45980.24454861111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45980.24454861111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45980.24454861111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45980.24454861111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45980.24454861111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45980.24454861111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45980.24454861111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45980.24454861111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45980.24454861111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45980.24454861111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45980.24454861111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45980.24454861111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45980.24454861111</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45980.24454861111</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45980.24454861111</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45980.24454861111</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45980.24454861111</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6"/>
  <sheetViews>
    <sheetView tabSelected="1" workbookViewId="0">
      <selection activeCell="K12" sqref="K1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30280</v>
      </c>
      <c r="E2" s="109" t="s">
        <v>39021</v>
      </c>
      <c r="F2" s="121"/>
      <c r="G2" s="104">
        <f t="shared" ref="G2:G32" ca="1" si="0">IFERROR(NOW()-F2,"-")</f>
        <v>45980.24454861111</v>
      </c>
      <c r="H2" s="121">
        <v>45980.019236111111</v>
      </c>
      <c r="I2" s="119" t="str">
        <f>IFERROR(VLOOKUP(D2,DB!A:F,6,0),"")</f>
        <v>SCECO</v>
      </c>
      <c r="J2" s="119" t="str">
        <f>IFERROR(VLOOKUP(D2,DB!A:G,7,0),"")</f>
        <v>Dead+No BB Design</v>
      </c>
      <c r="K2" s="122" t="s">
        <v>39120</v>
      </c>
      <c r="L2" s="123" t="str">
        <f>IFERROR(VLOOKUP(D2,DB!A:I,9,0),"")</f>
        <v>Latis</v>
      </c>
    </row>
    <row r="3" spans="1:16382" ht="31.5" customHeight="1">
      <c r="A3" s="118" t="s">
        <v>39121</v>
      </c>
      <c r="B3" s="119" t="str">
        <f>IFERROR(VLOOKUP(D3,DB!A:K,11,0),"")</f>
        <v>R6</v>
      </c>
      <c r="C3" s="120">
        <v>3</v>
      </c>
      <c r="D3" s="119" t="s">
        <v>38969</v>
      </c>
      <c r="E3" s="109" t="s">
        <v>39021</v>
      </c>
      <c r="F3" s="121">
        <v>45980.09888888889</v>
      </c>
      <c r="G3" s="104">
        <f t="shared" ca="1" si="0"/>
        <v>0.14565972222044365</v>
      </c>
      <c r="H3" s="121">
        <v>45980.098854166667</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45980.24454861111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45980.24454861111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45980.24454861111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45980.24454861111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45980.24454861111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45980.24454861111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45980.24454861111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45980.24454861111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45980.24454861111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45980.24454861111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45980.24454861111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45980.24454861111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45980.24454861111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45980.24454861111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45980.24454861111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45980.24454861111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45980.24454861111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45980.24454861111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45980.24454861111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45980.24454861111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45980.24454861111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45980.24454861111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45980.24454861111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45980.24454861111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45980.24454861111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45980.24454861111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45980.24454861111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45980.24454861111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45980.24454861111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ref="G33:G66" ca="1" si="1">IFERROR(NOW()-F33,"-")</f>
        <v>45980.24454861111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45980.24454861111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45980.24454861111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45980.24454861111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45980.24454861111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45980.24454861111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45980.24454861111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45980.24454861111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45980.24454861111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45980.24454861111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45980.24454861111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45980.24454861111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45980.24454861111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45980.24454861111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45980.24454861111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45980.24454861111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45980.24454861111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45980.24454861111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45980.24454861111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45980.24454861111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45980.24454861111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45980.24454861111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45980.24454861111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45980.24454861111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45980.24454861111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45980.24454861111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45980.24454861111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45980.24454861111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45980.24454861111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45980.24454861111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45980.24454861111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45980.24454861111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45980.24454861111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45980.24454861111</v>
      </c>
      <c r="H66" s="121"/>
      <c r="I66" s="119" t="str">
        <f>IFERROR(VLOOKUP(D66,DB!A:F,6,0),"")</f>
        <v/>
      </c>
      <c r="J66" s="119" t="str">
        <f>IFERROR(VLOOKUP(D66,DB!A:G,7,0),"")</f>
        <v/>
      </c>
      <c r="K66" s="122"/>
      <c r="L66" s="123" t="str">
        <f>IFERROR(VLOOKUP(D66,DB!A:I,9,0),"")</f>
        <v/>
      </c>
    </row>
  </sheetData>
  <dataValidations count="2">
    <dataValidation allowBlank="1" showInputMessage="1" showErrorMessage="1" sqref="E1" xr:uid="{9E1BC488-8814-4F8A-8DBE-742B3278AB71}"/>
    <dataValidation type="list" allowBlank="1" showInputMessage="1" showErrorMessage="1" sqref="E2:E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2025-11-19T02:53:20Z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