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32" documentId="120_S{2AC9BD13-BADA-5192-A53E-5A8FF88502F6}" xr6:coauthVersionLast="47" xr6:coauthVersionMax="47" xr10:uidLastSave="{7EB60D95-69AE-4D49-8600-4D5864BB40B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8" i="4"/>
  <c r="L49" i="4"/>
  <c r="L50" i="4"/>
  <c r="L51" i="4"/>
  <c r="J48" i="4"/>
  <c r="J49" i="4"/>
  <c r="J50" i="4"/>
  <c r="J51" i="4"/>
  <c r="I48" i="4"/>
  <c r="I49" i="4"/>
  <c r="I50" i="4"/>
  <c r="I51" i="4"/>
  <c r="B48" i="4"/>
  <c r="B49" i="4"/>
  <c r="B50" i="4"/>
  <c r="B5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L45" i="4"/>
  <c r="L46" i="4"/>
  <c r="L47" i="4"/>
  <c r="J45" i="4"/>
  <c r="J46" i="4"/>
  <c r="J47" i="4"/>
  <c r="I45" i="4"/>
  <c r="I46" i="4"/>
  <c r="I47" i="4"/>
  <c r="B45" i="4"/>
  <c r="B46" i="4"/>
  <c r="B47"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<sst xmlns="http://schemas.openxmlformats.org/spreadsheetml/2006/main" count="180278" uniqueCount="39121">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</sst>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309.96203344907553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45972.91045949074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45972.91045949074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45972.91045949074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45972.91045949074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45972.91045949074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45972.91045949074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45972.91045949074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45972.91045949074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45972.91045949074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45972.91045949074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45972.91045949074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45972.91045949074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45972.91045949074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45972.91045949074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45972.91045949074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45972.91045949074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45972.91045949074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45972.91045949074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45972.91045949074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45972.91045949074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45972.91045949074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45972.91045949074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45972.91045949074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45972.91045949074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45972.91045949074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45972.91045949074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45972.91045949074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45972.91045949074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45972.91045949074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45972.91045949074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45972.91045949074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45972.91045949074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45972.91045949074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45972.91045949074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45972.91045949074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45972.91045949074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45972.91045949074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45972.91045949074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45972.91045949074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45972.91045949074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45972.91045949074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45972.91045949074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45972.91045949074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13DA6C40-CC38-4EE8-9DD0-FD9E9B33B33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147.91062152777886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0.12169791666383389</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45972.91045949074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45972.91045949074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45972.91045949074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45972.91045949074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45972.91045949074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45972.91045949074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45972.91045949074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45972.91045949074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45972.91045949074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45972.91045949074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45972.91045949074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45972.91045949074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45972.91045949074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45972.91045949074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45972.91045949074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45972.91045949074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45972.91045949074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45972.91045949074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45972.91045949074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45972.91045949074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45972.91045949074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45972.91045949074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45972.91045949074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45972.91045949074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45972.91045949074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45972.91045949074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45972.91045949074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45972.91045949074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45972.91045949074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45972.91045949074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45972.91045949074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45972.91045949074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45972.91045949074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45972.91045949074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45972.91045949074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45972.91045949074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45972.91045949074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45972.91045949074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45972.91045949074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45972.91045949074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45972.91045949074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45972.91045949074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45972.91045949074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45972.91045949074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45972.91045949074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45972.91045949074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45972.91045949074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45972.91045949074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45972.91045949074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45972.91045949074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45972.91045949074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45972.91045949074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45972.91045949074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45972.91045949074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45972.91045949074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45972.91045949074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45972.91045949074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45972.91045949074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45972.91045949074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45972.91045949074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45972.91045949074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45972.91045949074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45972.91045949074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45972.91045949074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45972.91045949074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45972.91045949074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45972.91045949074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45972.91045949074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45972.91045949074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45972.91045949074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45972.91045949074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45972.91045949074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45972.91045949074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45972.91045949074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45972.91045949074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45972.91045949074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45972.91045949074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45972.91045949074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45972.91045949074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45972.91045949074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45972.91045949074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45972.91045949074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45972.91045949074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45972.91045949074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45972.91045949074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45972.91045949074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45972.91045949074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45972.91045949074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45972.91045949074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45972.91045949074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45972.91045949074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45972.91045949074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45972.91045949074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45972.91045949074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45972.91045949074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45972.91045949074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45972.91045949074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45972.91045949074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45972.91045949074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45972.91045949074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45972.91045949074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45972.91045949074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45972.91045949074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45972.91045949074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45972.91045949074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45972.91045949074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45972.91045949074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45972.91045949074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45972.91045949074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45972.91045949074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45972.91045949074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45972.91045949074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45972.91045949074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45972.91045949074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45972.91045949074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45972.91045949074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45972.91045949074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45972.91045949074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45972.91045949074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45972.91045949074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45972.91045949074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45972.91045949074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45972.91045949074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45972.91045949074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45972.91045949074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45972.91045949074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45972.91045949074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45972.91045949074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45972.91045949074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45972.91045949074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45972.91045949074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45972.91045949074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45972.91045949074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45972.91045949074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45972.91045949074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45972.91045949074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45972.91045949074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45972.91045949074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45972.91045949074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45972.91045949074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45972.91045949074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45972.91045949074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45972.91045949074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45972.91045949074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45972.91045949074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45972.91045949074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45972.91045949074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45972.91045949074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45972.91045949074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45972.91045949074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45972.91045949074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45972.91045949074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45972.91045949074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45972.91045949074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45972.91045949074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45972.91045949074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45972.91045949074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45972.91045949074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45972.91045949074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45972.91045949074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45972.91045949074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45972.91045949074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45972.91045949074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45972.91045949074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45972.91045949074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45972.91045949074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45972.91045949074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45972.91045949074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45972.91045949074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45972.91045949074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45972.91045949074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45972.91045949074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45972.91045949074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45972.91045949074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45972.91045949074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45972.91045949074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45972.91045949074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45972.91045949074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45972.91045949074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45972.91045949074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45972.91045949074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45972.91045949074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45972.91045949074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45972.91045949074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45972.91045949074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45972.91045949074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45972.91045949074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45972.91045949074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45972.91045949074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45972.91045949074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45972.91045949074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45972.91045949074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45972.91045949074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45972.91045949074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45972.91045949074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45972.91045949074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45972.91045949074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45972.91045949074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45972.91045949074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45972.91045949074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45972.91045949074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45972.91045949074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45972.91045949074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45972.91045949074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45972.91045949074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45972.91045949074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45972.91045949074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45972.91045949074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45972.91045949074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45972.91045949074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45972.91045949074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45972.91045949074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45972.91045949074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45972.91045949074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45972.91045949074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45972.91045949074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45972.91045949074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45972.91045949074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45972.91045949074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45972.91045949074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45972.91045949074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45972.91045949074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45972.91045949074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45972.91045949074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45972.91045949074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45972.91045949074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45972.91045949074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45972.91045949074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45972.91045949074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45972.91045949074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45972.91045949074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45972.91045949074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45972.91045949074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45972.91045949074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45972.91045949074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45972.91045949074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45972.91045949074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45972.91045949074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45972.91045949074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45972.91045949074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45972.91045949074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45972.91045949074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45972.91045949074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45972.91045949074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45972.91045949074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45972.91045949074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45972.91045949074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45972.91045949074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45972.91045949074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45972.91045949074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45972.91045949074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45972.91045949074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45972.91045949074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45972.91045949074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45972.91045949074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45972.91045949074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45972.91045949074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45972.91045949074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45972.91045949074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45972.91045949074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45972.91045949074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45972.91045949074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45972.91045949074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45972.91045949074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45972.91045949074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45972.91045949074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45972.91045949074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45972.91045949074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45972.91045949074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45972.91045949074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45972.91045949074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45972.91045949074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45972.91045949074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45972.91045949074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45972.91045949074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45972.91045949074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45972.91045949074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45972.91045949074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45972.91045949074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45972.91045949074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45972.91045949074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45972.91045949074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45972.91045949074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45972.91045949074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45972.91045949074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45972.91045949074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45972.91045949074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45972.91045949074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45972.91045949074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45972.91045949074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45972.91045949074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45972.91045949074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45972.91045949074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45972.91045949074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45972.91045949074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45972.91045949074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45972.91045949074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45972.91045949074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45972.91045949074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45972.91045949074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45972.91045949074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45972.91045949074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45972.91045949074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45972.91045949074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45972.91045949074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45972.91045949074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45972.91045949074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45972.91045949074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45972.91045949074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45972.91045949074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45972.91045949074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45972.91045949074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45972.91045949074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45972.91045949074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45972.91045949074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45972.91045949074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45972.91045949074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45972.91045949074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45972.91045949074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45972.91045949074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45972.91045949074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45972.91045949074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45972.91045949074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45972.91045949074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45972.91045949074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45972.91045949074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45972.91045949074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45972.91045949074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45972.91045949074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45972.91045949074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45972.91045949074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45972.91045949074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45972.91045949074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45972.91045949074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45972.91045949074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45972.91045949074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45972.91045949074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45972.91045949074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45972.91045949074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45972.91045949074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45972.91045949074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45972.91045949074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45972.91045949074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45972.91045949074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45972.91045949074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45972.91045949074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45972.91045949074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45972.91045949074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45972.91045949074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45972.91045949074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45972.91045949074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45972.91045949074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45972.91045949074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45972.91045949074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45972.91045949074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45972.91045949074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45972.91045949074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45972.91045949074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45972.91045949074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45972.91045949074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45972.91045949074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45972.91045949074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45972.91045949074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45972.91045949074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45972.91045949074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45972.91045949074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45972.91045949074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45972.91045949074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45972.91045949074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45972.91045949074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45972.91045949074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45972.91045949074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45972.91045949074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45972.91045949074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45972.91045949074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45972.91045949074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45972.91045949074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45972.91045949074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45972.91045949074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45972.91045949074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45972.91045949074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45972.91045949074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45972.91045949074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45972.91045949074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45972.91045949074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45972.91045949074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45972.91045949074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45972.91045949074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45972.91045949074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45972.91045949074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45972.91045949074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45972.91045949074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45972.91045949074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45972.91045949074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45972.91045949074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45972.91045949074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45972.91045949074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45972.91045949074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45972.91045949074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45972.91045949074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45972.91045949074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45972.91045949074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45972.91045949074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45972.91045949074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45972.91045949074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45972.91045949074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45972.91045949074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45972.91045949074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45972.91045949074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45972.91045949074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45972.91045949074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45972.91045949074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45972.91045949074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45972.91045949074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45972.91045949074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45972.91045949074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45972.91045949074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45972.91045949074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45972.91045949074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45972.91045949074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45972.91045949074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45972.91045949074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45972.91045949074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45972.91045949074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45972.91045949074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45972.91045949074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45972.91045949074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45972.91045949074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45972.91045949074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45972.91045949074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45972.91045949074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45972.91045949074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45972.91045949074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45972.91045949074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45972.91045949074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45972.91045949074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45972.91045949074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45972.91045949074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45972.91045949074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45972.91045949074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45972.91045949074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45972.91045949074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45972.91045949074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45972.91045949074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45972.91045949074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45972.91045949074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45972.91045949074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45972.91045949074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45972.91045949074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45972.91045949074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45972.91045949074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45972.91045949074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45972.91045949074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45972.91045949074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45972.91045949074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45972.91045949074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45972.91045949074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45972.91045949074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45972.91045949074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45972.91045949074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45972.91045949074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45972.91045949074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45972.91045949074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45972.91045949074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45972.91045949074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45972.91045949074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45972.91045949074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45972.91045949074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45972.91045949074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45972.91045949074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45972.91045949074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45972.91045949074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45972.91045949074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45972.91045949074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45972.91045949074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45972.91045949074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45972.91045949074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45972.91045949074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45972.91045949074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45972.91045949074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45972.91045949074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45972.91045949074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45972.91045949074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45972.91045949074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45972.91045949074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45972.91045949074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45972.91045949074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45972.91045949074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45972.91045949074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45972.91045949074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45972.91045949074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45972.91045949074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45972.91045949074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45972.91045949074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45972.91045949074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45972.91045949074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45972.91045949074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45972.91045949074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45972.91045949074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45972.91045949074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45972.91045949074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45972.91045949074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45972.91045949074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45972.91045949074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45972.91045949074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45972.91045949074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45972.91045949074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45972.91045949074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45972.91045949074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45972.91045949074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45972.91045949074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45972.91045949074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45972.91045949074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45972.91045949074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45972.91045949074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45972.91045949074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45972.91045949074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45972.91045949074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45972.91045949074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45972.91045949074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45972.91045949074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45972.91045949074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45972.91045949074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45972.91045949074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45972.91045949074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45972.91045949074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45972.91045949074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45972.91045949074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45972.91045949074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45972.91045949074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45972.91045949074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45972.91045949074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45972.91045949074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45972.91045949074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45972.91045949074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45972.91045949074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45972.91045949074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45972.91045949074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45972.91045949074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45972.91045949074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45972.91045949074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45972.91045949074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45972.91045949074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45972.91045949074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45972.91045949074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45972.91045949074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45972.91045949074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45972.91045949074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45972.91045949074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45972.91045949074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45972.91045949074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45972.91045949074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45972.91045949074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45972.91045949074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45972.91045949074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45972.91045949074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45972.91045949074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45972.91045949074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45972.91045949074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45972.91045949074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45972.91045949074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45972.91045949074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45972.91045949074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45972.91045949074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45972.91045949074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45972.91045949074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45972.91045949074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45972.91045949074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45972.91045949074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45972.91045949074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45972.91045949074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45972.91045949074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45972.91045949074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45972.91045949074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45972.91045949074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45972.91045949074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45972.91045949074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45972.91045949074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45972.91045949074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45972.91045949074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45972.91045949074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45972.91045949074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45972.91045949074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45972.91045949074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45972.91045949074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45972.91045949074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45972.91045949074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45972.91045949074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45972.91045949074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45972.91045949074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45972.91045949074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45972.91045949074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45972.91045949074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45972.91045949074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45972.91045949074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45972.91045949074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45972.91045949074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45972.91045949074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45972.91045949074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45972.91045949074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45972.91045949074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45972.91045949074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45972.91045949074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45972.91045949074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45972.91045949074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45972.91045949074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45972.91045949074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45972.91045949074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45972.91045949074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45972.91045949074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45972.91045949074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45972.91045949074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45972.91045949074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45972.91045949074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45972.91045949074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45972.91045949074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45972.91045949074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45972.91045949074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45972.91045949074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45972.91045949074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45972.91045949074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45972.91045949074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45972.91045949074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45972.91045949074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45972.91045949074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45972.91045949074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45972.91045949074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45972.91045949074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45972.91045949074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45972.91045949074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45972.91045949074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45972.91045949074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45972.91045949074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45972.91045949074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45972.91045949074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45972.91045949074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45972.91045949074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45972.91045949074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45972.91045949074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45972.91045949074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45972.91045949074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45972.91045949074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45972.91045949074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45972.91045949074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45972.91045949074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45972.91045949074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45972.91045949074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45972.91045949074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45972.91045949074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45972.91045949074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45972.91045949074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45972.91045949074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45972.91045949074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45972.91045949074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45972.91045949074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45972.91045949074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45972.91045949074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45972.91045949074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45972.91045949074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45972.91045949074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45972.91045949074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45972.91045949074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45972.91045949074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45972.91045949074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45972.91045949074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45972.91045949074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45972.91045949074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45972.91045949074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45972.91045949074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45972.91045949074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45972.91045949074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45972.91045949074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45972.91045949074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45972.91045949074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45972.91045949074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45972.91045949074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45972.91045949074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45972.91045949074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45972.91045949074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45972.91045949074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45972.91045949074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45972.91045949074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45972.91045949074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45972.91045949074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45972.91045949074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45972.91045949074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45972.91045949074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45972.91045949074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45972.91045949074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45972.91045949074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45972.91045949074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45972.91045949074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45972.91045949074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45972.91045949074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45972.91045949074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45972.91045949074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45972.91045949074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45972.91045949074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45972.91045949074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45972.91045949074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45972.91045949074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45972.91045949074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45972.91045949074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45972.91045949074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45972.91045949074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45972.91045949074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45972.91045949074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45972.91045949074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45972.91045949074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45972.91045949074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45972.91045949074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45972.91045949074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45972.91045949074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45972.91045949074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45972.91045949074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45972.91045949074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45972.91045949074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45972.91045949074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45972.91045949074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45972.91045949074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45972.91045949074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45972.91045949074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45972.91045949074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45972.91045949074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45972.91045949074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45972.91045949074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45972.91045949074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45972.91045949074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45972.91045949074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45972.91045949074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45972.91045949074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45972.91045949074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45972.91045949074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45972.91045949074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45972.91045949074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45972.91045949074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45972.91045949074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45972.91045949074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45972.91045949074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45972.91045949074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45972.91045949074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45972.91045949074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45972.91045949074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45972.91045949074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45972.91045949074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45972.91045949074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45972.91045949074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45972.91045949074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45972.91045949074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45972.91045949074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45972.91045949074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45972.91045949074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45972.91045949074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45972.91045949074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45972.91045949074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45972.91045949074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45972.91045949074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45972.91045949074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45972.91045949074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45972.91045949074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45972.91045949074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45972.91045949074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45972.91045949074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45972.91045949074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45972.91045949074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45972.91045949074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45972.91045949074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45972.91045949074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45972.91045949074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45972.91045949074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45972.91045949074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45972.91045949074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45972.91045949074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45972.91045949074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45972.91045949074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45972.91045949074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45972.91045949074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45972.91045949074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45972.91045949074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45972.91045949074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45972.91045949074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45972.91045949074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45972.91045949074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45972.91045949074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45972.91045949074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45972.91045949074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45972.91045949074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45972.91045949074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45972.91045949074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45972.91045949074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45972.91045949074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45972.91045949074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45972.91045949074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45972.91045949074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45972.91045949074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45972.91045949074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45972.91045949074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45972.91045949074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45972.91045949074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45972.91045949074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45972.91045949074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45972.91045949074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45972.91045949074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45972.91045949074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45972.91045949074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45972.91045949074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45972.91045949074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45972.91045949074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45972.91045949074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45972.91045949074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45972.91045949074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45972.91045949074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45972.91045949074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45972.91045949074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45972.91045949074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45972.91045949074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45972.91045949074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45972.91045949074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45972.91045949074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45972.91045949074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45972.91045949074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45972.91045949074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45972.91045949074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45972.91045949074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45972.91045949074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45972.91045949074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45972.91045949074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45972.91045949074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45972.91045949074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45972.91045949074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45972.91045949074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45972.91045949074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45972.91045949074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45972.91045949074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45972.91045949074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45972.91045949074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45972.91045949074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45972.91045949074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45972.91045949074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45972.91045949074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45972.91045949074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45972.91045949074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45972.91045949074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45972.91045949074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45972.91045949074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45972.91045949074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45972.91045949074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45972.91045949074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45972.91045949074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45972.91045949074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45972.91045949074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45972.91045949074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45972.91045949074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45972.91045949074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45972.91045949074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45972.91045949074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45972.91045949074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45972.91045949074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45972.91045949074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45972.91045949074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45972.91045949074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45972.91045949074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45972.91045949074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45972.91045949074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45972.91045949074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45972.91045949074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45972.91045949074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45972.91045949074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45972.91045949074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45972.91045949074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45972.91045949074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45972.91045949074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45972.91045949074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45972.91045949074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45972.91045949074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45972.91045949074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45972.91045949074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45972.91045949074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45972.91045949074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45972.91045949074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45972.91045949074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45972.91045949074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45972.91045949074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45972.91045949074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45972.91045949074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45972.91045949074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45972.91045949074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45972.91045949074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45972.91045949074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45972.91045949074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45972.91045949074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45972.91045949074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45972.91045949074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45972.91045949074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45972.91045949074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45972.91045949074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45972.91045949074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45972.91045949074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45972.91045949074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45972.91045949074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45972.91045949074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45972.91045949074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45972.91045949074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45972.91045949074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45972.91045949074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45972.91045949074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45972.91045949074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45972.91045949074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45972.91045949074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45972.91045949074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45972.91045949074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45972.91045949074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45972.91045949074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45972.91045949074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45972.91045949074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45972.91045949074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45972.91045949074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45972.91045949074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45972.91045949074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45972.91045949074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45972.91045949074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45972.91045949074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45972.91045949074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45972.91045949074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45972.91045949074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45972.91045949074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45972.91045949074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45972.91045949074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45972.91045949074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45972.91045949074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45972.91045949074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45972.91045949074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45972.91045949074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45972.91045949074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45972.91045949074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45972.91045949074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45972.91045949074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45972.91045949074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45972.91045949074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45972.91045949074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45972.91045949074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45972.91045949074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45972.91045949074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45972.91045949074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45972.91045949074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45972.91045949074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45972.91045949074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45972.91045949074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45972.91045949074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45972.91045949074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45972.91045949074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45972.91045949074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45972.91045949074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45972.91045949074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45972.91045949074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45972.91045949074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45972.91045949074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45972.91045949074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45972.91045949074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45972.91045949074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45972.91045949074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45972.91045949074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45972.91045949074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45972.91045949074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45972.91045949074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45972.91045949074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45972.91045949074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45972.91045949074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45972.91045949074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45972.91045949074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45972.91045949074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45972.91045949074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45972.91045949074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45972.91045949074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45972.91045949074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45972.91045949074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45972.91045949074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45972.91045949074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45972.91045949074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45972.91045949074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45972.91045949074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45972.91045949074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45972.91045949074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45972.91045949074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45972.91045949074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45972.91045949074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45972.91045949074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45972.91045949074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45972.91045949074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45972.91045949074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45972.91045949074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45972.91045949074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45972.91045949074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45972.91045949074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45972.91045949074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45972.91045949074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45972.91045949074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45972.91045949074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45972.91045949074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45972.91045949074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45972.91045949074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45972.91045949074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45972.91045949074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45972.91045949074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45972.91045949074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45972.91045949074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45972.91045949074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45972.91045949074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45972.91045949074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45972.91045949074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45972.91045949074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45972.91045949074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45972.91045949074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45972.91045949074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45972.91045949074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45972.91045949074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45972.91045949074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45972.91045949074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45972.91045949074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45972.91045949074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45972.91045949074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45972.91045949074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45972.91045949074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45972.91045949074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45972.91045949074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45972.91045949074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45972.91045949074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45972.91045949074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45972.91045949074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45972.91045949074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45972.91045949074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45972.91045949074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45972.91045949074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45972.91045949074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45972.91045949074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45972.91045949074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45972.91045949074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45972.91045949074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45972.91045949074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45972.91045949074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45972.91045949074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45972.91045949074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45972.91045949074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45972.91045949074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45972.91045949074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45972.91045949074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45972.91045949074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45972.91045949074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45972.91045949074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45972.91045949074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45972.91045949074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45972.91045949074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45972.91045949074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45972.91045949074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45972.91045949074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45972.91045949074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45972.91045949074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45972.91045949074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45972.91045949074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45972.91045949074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45972.91045949074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45972.91045949074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45972.91045949074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45972.91045949074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45972.91045949074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269.42974189814413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45972.91045949074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45972.91045949074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45972.91045949074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45972.91045949074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45972.91045949074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45972.91045949074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45972.91045949074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45972.91045949074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45972.91045949074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45972.91045949074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45972.91045949074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45972.91045949074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45972.91045949074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45972.91045949074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45972.91045949074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45972.91045949074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45972.91045949074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45972.91045949074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45972.91045949074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45972.91045949074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45972.91045949074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45972.91045949074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45972.91045949074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45972.91045949074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45972.91045949074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45972.91045949074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45972.91045949074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45972.91045949074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45972.91045949074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45972.91045949074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45972.91045949074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45972.91045949074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45972.91045949074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45972.91045949074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45972.91045949074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45972.91045949074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45972.91045949074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45972.91045949074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45972.91045949074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45972.91045949074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45972.91045949074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45972.91045949074</v>
      </c>
      <c r="H44" s="96"/>
      <c r="I44" s="135" t="str">
        <f>IFERROR(VLOOKUP(D44,DB!A:F,6,0),"")</f>
        <v/>
      </c>
      <c r="J44" s="135" t="str">
        <f>IFERROR(VLOOKUP(D44,DB!A:G,7,0),"")</f>
        <v/>
      </c>
      <c r="K44" s="98"/>
      <c r="L44" s="92" t="str">
        <f>IFERROR(VLOOKUP(D44,DB!A:I,9,0),"")</f>
        <v/>
      </c>
    </row>
    <row r="45" spans="1:12" ht="15" customHeight="1">
      <c r="A45" s="149"/>
      <c r="B45" s="149" t="str">
        <f>IFERROR(VLOOKUP(D45,DB!A:K,11,0),"")</f>
        <v/>
      </c>
      <c r="C45" s="150"/>
      <c r="D45" s="151"/>
      <c r="E45" s="152"/>
      <c r="F45" s="153"/>
      <c r="G45" s="97">
        <f ca="1">IFERROR(NOW()-F45,"")</f>
        <v>45972.91045949074</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45972.91045949074</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45972.91045949074</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45972.91045949074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45972.91045949074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45972.91045949074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45972.91045949074</v>
      </c>
      <c r="H51" s="153"/>
      <c r="I51" s="149" t="str">
        <f>IFERROR(VLOOKUP(D51,DB!A:F,6,0),"")</f>
        <v/>
      </c>
      <c r="J51" s="149" t="str">
        <f>IFERROR(VLOOKUP(D51,DB!A:G,7,0),"")</f>
        <v/>
      </c>
      <c r="K51" s="154"/>
      <c r="L51" s="151" t="str">
        <f>IFERROR(VLOOKUP(D51,DB!A:I,9,0),"")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81.078399305552011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46.721582175923686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1" ca="1" si="1">IFERROR(NOW()-F4,"")</f>
        <v>24.249348379627918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0.17254282407520805</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45972.91045949074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45972.91045949074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45972.91045949074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45972.91045949074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45972.91045949074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45972.91045949074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45972.91045949074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45972.91045949074</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45972.91045949074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45972.91045949074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45972.91045949074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45972.91045949074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45972.91045949074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45972.91045949074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45972.91045949074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45972.91045949074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45972.91045949074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45972.91045949074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45972.91045949074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45972.91045949074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45972.91045949074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45972.91045949074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45972.91045949074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45972.91045949074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45972.91045949074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45972.91045949074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45972.91045949074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45972.91045949074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45972.91045949074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45972.91045949074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45972.91045949074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45972.91045949074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45972.91045949074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45972.91045949074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45972.91045949074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45972.91045949074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45972.91045949074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45972.91045949074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45972.91045949074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45972.91045949074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45972.91045949074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45972.91045949074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45972.91045949074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45972.91045949074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45972.91045949074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45972.91045949074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45972.91045949074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45972.91045949074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45972.91045949074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45972.91045949074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45972.91045949074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45972.91045949074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45972.91045949074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45972.91045949074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45972.91045949074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45972.91045949074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45972.91045949074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45972.91045949074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45972.91045949074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45972.91045949074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45972.91045949074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45972.91045949074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45972.91045949074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45972.91045949074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45972.91045949074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45972.91045949074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45972.91045949074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45972.91045949074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45972.91045949074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45972.91045949074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45972.91045949074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45972.91045949074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45972.91045949074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45972.91045949074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45972.91045949074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45972.91045949074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45972.91045949074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45972.91045949074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45972.91045949074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45972.91045949074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45972.91045949074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45972.91045949074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45972.91045949074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45972.91045949074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45972.91045949074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45972.91045949074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45972.91045949074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45972.91045949074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45972.91045949074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45972.91045949074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45972.91045949074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45972.91045949074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45972.91045949074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45972.91045949074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45972.91045949074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45972.91045949074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45972.91045949074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45972.91045949074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45972.91045949074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45972.91045949074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45972.91045949074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45972.91045949074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45972.91045949074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45972.91045949074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45972.91045949074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45972.91045949074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45972.91045949074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45972.91045949074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45972.91045949074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45972.91045949074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45972.91045949074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45972.91045949074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45972.91045949074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45972.91045949074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45972.91045949074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45972.91045949074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45972.91045949074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45972.91045949074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45972.91045949074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45972.91045949074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45972.91045949074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45972.91045949074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45972.91045949074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45972.91045949074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45972.91045949074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45972.91045949074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45972.91045949074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45972.91045949074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45972.91045949074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45972.91045949074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45972.91045949074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45972.91045949074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45972.91045949074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45972.91045949074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45972.91045949074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45972.91045949074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45972.91045949074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45972.91045949074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45972.91045949074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45972.91045949074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45972.91045949074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45972.91045949074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45972.91045949074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45972.91045949074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45972.91045949074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45972.91045949074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45972.91045949074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45972.91045949074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45972.91045949074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45972.91045949074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45972.91045949074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45972.91045949074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45972.91045949074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45972.91045949074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45972.91045949074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45972.91045949074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45972.91045949074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45972.91045949074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45972.91045949074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45972.91045949074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45972.91045949074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45972.91045949074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45972.91045949074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45972.91045949074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45972.91045949074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45972.91045949074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45972.91045949074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45972.91045949074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45972.91045949074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45972.91045949074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45972.91045949074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45972.91045949074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45972.91045949074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45972.91045949074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45972.91045949074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45972.91045949074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45972.91045949074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45972.91045949074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45972.91045949074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45972.91045949074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45972.91045949074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45972.91045949074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45972.91045949074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45972.91045949074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45972.91045949074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45972.91045949074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45972.91045949074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45972.91045949074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45972.91045949074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45972.91045949074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45972.91045949074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45972.91045949074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45972.91045949074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45972.91045949074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45972.91045949074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45972.91045949074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45972.91045949074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45972.91045949074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45972.91045949074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45972.91045949074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45972.91045949074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45972.91045949074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45972.91045949074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45972.91045949074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45972.91045949074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45972.91045949074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45972.91045949074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45972.91045949074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45972.91045949074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45972.91045949074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45972.91045949074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45972.91045949074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45972.91045949074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45972.91045949074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45972.91045949074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45972.91045949074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45972.91045949074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45972.91045949074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45972.91045949074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45972.91045949074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45972.91045949074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45972.91045949074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45972.91045949074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45972.91045949074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45972.91045949074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45972.91045949074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45972.91045949074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45972.91045949074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45972.91045949074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45972.91045949074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45972.91045949074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45972.91045949074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45972.91045949074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45972.91045949074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45972.91045949074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45972.91045949074</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37249</v>
      </c>
      <c r="E2" s="124" t="s">
        <v>39021</v>
      </c>
      <c r="F2" s="143">
        <v>45972.832800925928</v>
      </c>
      <c r="G2" s="105">
        <f t="shared" ref="G2:G64" ca="1" si="0">IFERROR(NOW()-F2,"-")</f>
        <v>7.7658564812736586E-2</v>
      </c>
      <c r="H2" s="143">
        <v>45972.827187499999</v>
      </c>
      <c r="I2" s="141" t="str">
        <f>IFERROR(VLOOKUP(D2,DB!A:F,6,0),"")</f>
        <v>Generator-SG</v>
      </c>
      <c r="J2" s="141" t="str">
        <f>IFERROR(VLOOKUP(D2,DB!A:G,7,0),"")</f>
        <v>Vandalized</v>
      </c>
      <c r="K2" s="144" t="s">
        <v>39120</v>
      </c>
      <c r="L2" s="145" t="str">
        <f>IFERROR(VLOOKUP(D2,DB!A:I,9,0),"")</f>
        <v>Latis</v>
      </c>
    </row>
    <row r="3" spans="1:16382" ht="31.5" customHeight="1">
      <c r="A3" s="140"/>
      <c r="B3" s="141" t="str">
        <f>IFERROR(VLOOKUP(D3,DB!A:K,11,0),"")</f>
        <v/>
      </c>
      <c r="C3" s="142"/>
      <c r="D3" s="141"/>
      <c r="E3" s="124"/>
      <c r="F3" s="143"/>
      <c r="G3" s="105">
        <f t="shared" ca="1" si="0"/>
        <v>45972.91045949074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45972.91045949074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45972.91045949074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45972.91045949074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45972.91045949074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45972.91045949074</v>
      </c>
      <c r="H8" s="143"/>
      <c r="I8" s="141" t="str">
        <f>IFERROR(VLOOKUP(D8,DB!A:F,6,0),"")</f>
        <v/>
      </c>
      <c r="J8" s="141" t="str">
        <f>IFERROR(VLOOKUP(D8,DB!A:G,7,0),"")</f>
        <v/>
      </c>
      <c r="K8" s="144"/>
      <c r="L8" s="145" t="str">
        <f>IFERROR(VLOOKUP(D8,DB!A:I,9,0),"")</f>
        <v/>
      </c>
    </row>
    <row r="9" spans="1:16382" ht="31.5" customHeight="1">
      <c r="A9" s="140"/>
      <c r="B9" s="141" t="str">
        <f>IFERROR(VLOOKUP(D9,DB!A:K,11,0),"")</f>
        <v>R5</v>
      </c>
      <c r="C9" s="142"/>
      <c r="D9" s="141" t="s">
        <v>33268</v>
      </c>
      <c r="E9" s="124"/>
      <c r="F9" s="143"/>
      <c r="G9" s="105">
        <f t="shared" ca="1" si="0"/>
        <v>45972.91045949074</v>
      </c>
      <c r="H9" s="143"/>
      <c r="I9" s="141" t="str">
        <f>IFERROR(VLOOKUP(D9,DB!A:F,6,0),"")</f>
        <v>SCECO</v>
      </c>
      <c r="J9" s="141" t="str">
        <f>IFERROR(VLOOKUP(D9,DB!A:G,7,0),"")</f>
        <v>Good</v>
      </c>
      <c r="K9" s="144"/>
      <c r="L9" s="145" t="str">
        <f>IFERROR(VLOOKUP(D9,DB!A:I,9,0),"")</f>
        <v>Latis</v>
      </c>
    </row>
    <row r="10" spans="1:16382" ht="31.5" customHeight="1">
      <c r="A10" s="140"/>
      <c r="B10" s="141" t="str">
        <f>IFERROR(VLOOKUP(D10,DB!A:K,11,0),"")</f>
        <v/>
      </c>
      <c r="C10" s="142"/>
      <c r="D10" s="141"/>
      <c r="E10" s="124"/>
      <c r="F10" s="143"/>
      <c r="G10" s="105">
        <f t="shared" ca="1" si="0"/>
        <v>45972.91045949074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45972.91045949074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45972.91045949074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45972.91045949074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45972.91045949074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45972.91045949074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45972.91045949074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45972.91045949074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45972.91045949074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45972.91045949074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45972.91045949074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45972.91045949074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45972.91045949074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45972.91045949074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45972.91045949074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45972.91045949074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45972.91045949074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45972.91045949074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45972.91045949074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45972.91045949074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45972.91045949074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45972.91045949074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45972.91045949074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45972.91045949074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45972.91045949074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45972.91045949074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45972.91045949074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45972.91045949074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45972.91045949074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45972.91045949074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45972.91045949074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45972.91045949074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45972.91045949074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45972.91045949074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45972.91045949074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45972.91045949074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45972.91045949074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45972.91045949074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45972.91045949074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45972.91045949074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45972.91045949074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45972.91045949074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45972.91045949074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45972.91045949074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45972.91045949074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45972.91045949074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45972.91045949074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45972.91045949074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45972.91045949074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45972.91045949074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45972.91045949074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45972.91045949074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45972.91045949074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45972.91045949074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45972.91045949074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45972.91045949074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45972.91045949074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45972.91045949074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45972.91045949074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45972.91045949074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45972.91045949074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45972.91045949074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45972.91045949074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45972.91045949074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45972.91045949074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45972.91045949074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45972.91045949074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45972.91045949074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45972.91045949074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45972.91045949074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45972.91045949074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45972.91045949074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45972.91045949074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45972.91045949074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45972.91045949074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45972.91045949074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45972.91045949074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45972.91045949074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45972.91045949074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45972.91045949074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45972.91045949074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45972.91045949074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45972.91045949074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45972.91045949074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45972.91045949074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45972.91045949074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45972.91045949074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45972.91045949074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45972.91045949074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45972.91045949074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45972.91045949074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45972.91045949074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45972.91045949074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45972.91045949074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45972.91045949074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45972.91045949074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45972.91045949074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45972.91045949074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45972.91045949074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45972.91045949074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45972.91045949074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45972.91045949074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45972.91045949074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45972.91045949074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45972.91045949074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45972.91045949074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45972.91045949074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45972.91045949074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45972.91045949074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45972.91045949074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45972.91045949074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45972.91045949074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45972.91045949074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45972.91045949074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45972.91045949074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45972.91045949074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45972.91045949074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45972.91045949074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45972.91045949074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45972.91045949074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45972.91045949074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45972.91045949074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45972.91045949074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45972.91045949074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45972.91045949074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45972.91045949074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45972.91045949074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45972.91045949074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45972.91045949074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45972.91045949074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45972.91045949074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45972.91045949074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45972.91045949074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45972.91045949074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45972.91045949074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45972.91045949074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45972.91045949074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45972.91045949074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45972.91045949074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45972.91045949074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45972.91045949074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45972.91045949074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45972.91045949074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45972.91045949074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45972.91045949074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45972.91045949074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45972.91045949074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45972.91045949074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45972.91045949074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45972.91045949074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45972.91045949074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45972.91045949074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45972.91045949074</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2025-11-11T18:53:04Z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